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929" documentId="120_S{2AC9BD13-BADA-5192-A53E-5A8FF88502F6}" xr6:coauthVersionLast="47" xr6:coauthVersionMax="47" xr10:uidLastSave="{5342E132-304E-42B8-B40D-89287A2DAB34}"/>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2" i="9"/>
  <c r="G2" i="9"/>
  <c r="I2" i="9"/>
  <c r="J2" i="9"/>
  <c r="L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<sst xmlns="http://schemas.openxmlformats.org/spreadsheetml/2006/main" count="180285" uniqueCount="39127">
  <si>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</si>
  <si>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</si>
  <si>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</si>
  <si>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</si>
  <si>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</si>
  <si>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</si>
  <si>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</si>
  <si>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</si>
  <si>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</si>
  <si>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</si>
  <si>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</si>
  <si>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</si>
  <si>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</si>
  <si>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</si>
  <si>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</si>
  <si>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</si>
  <si>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</si>
  <si>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</si>
  <si>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</si>
  <si>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</si>
  <si>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</si>
  <si>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</si>
  <si>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</si>
  <si>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</si>
  <si>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</si>
  <si>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</si>
  <si>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</si>
  <si>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</si>
  <si>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</si>
  <si>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</si>
  <si>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</si>
  <si>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</si>
  <si>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</si>
  <si>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</si>
  <si>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</si>
  <si>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</si>
  <si>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</si>
  <si>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</si>
  <si>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</si>
  <si>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</si>
  <si>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</si>
  <si>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</si>
  <si>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</si>
  <si>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</si>
  <si>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</si>
  <si>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</si>
  <si>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</si>
  <si>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</si>
  <si>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</si>
  <si>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</si>
  <si>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</si>
  <si>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</si>
  <si>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</si>
  <si>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</si>
  <si>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</si>
  <si>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</si>
  <si>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</si>
  <si>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</si>
  <si>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</si>
  <si>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</si>
  <si>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</si>
  <si>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</si>
  <si>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</si>
  <si>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</si>
  <si>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</si>
  <si>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</si>
  <si>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</si>
  <si>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</si>
  <si>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</si>
  <si>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</si>
  <si>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</si>
  <si>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</si>
  <si>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</si>
  <si>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</si>
  <si>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</si>
  <si>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</si>
  <si>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</si>
  <si>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</si>
  <si>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</si>
  <si>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</si>
  <si>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</si>
  <si>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</si>
  <si>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</si>
  <si>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</si>
  <si>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</si>
  <si>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</si>
  <si>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</si>
  <si>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</si>
  <si>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</si>
  <si>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</si>
  <si>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</si>
  <si>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</si>
  <si>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</si>
  <si>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</si>
  <si>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</si>
  <si>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</si>
  <si>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</si>
  <si>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</si>
  <si>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</si>
  <si>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</si>
  <si>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</si>
  <si>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</si>
  <si>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</si>
  <si>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</si>
  <si>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</si>
  <si>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</si>
  <si>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</si>
  <si>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</si>
  <si>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</si>
  <si>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</si>
  <si>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</si>
  <si>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</si>
  <si>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</si>
  <si>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</si>
  <si>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</si>
  <si>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</si>
  <si>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</si>
  <si>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</si>
  <si>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</si>
  <si>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</si>
  <si>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</si>
  <si>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</si>
  <si>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</si>
  <si>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</si>
  <si>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</si>
  <si>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</si>
  <si>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</si>
  <si>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</si>
  <si>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</si>
  <si>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</si>
  <si>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</si>
  <si>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</si>
  <si>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</si>
  <si>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</si>
  <si>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</si>
  <si>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</si>
  <si>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</si>
  <si>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</si>
  <si>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</si>
  <si>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</si>
  <si>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</si>
  <si>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</si>
  <si>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</si>
  <si>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</si>
  <si>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</si>
  <si>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</si>
  <si>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</si>
  <si>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</si>
  <si>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</si>
  <si>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</si>
  <si>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</si>
  <si>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</si>
  <si>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</si>
  <si>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</si>
  <si>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</si>
  <si>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</si>
  <si>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</si>
  <si>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</si>
  <si>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</si>
  <si>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</si>
  <si>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</si>
  <si>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</si>
  <si>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</si>
  <si>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</si>
  <si>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</si>
  <si>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</si>
  <si>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</si>
  <si>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</si>
  <si>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</si>
  <si>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</si>
  <si>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</si>
  <si>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</si>
  <si>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</si>
  <si>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</si>
  <si>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</si>
  <si>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</si>
  <si>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</si>
  <si>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</si>
  <si>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</si>
  <si>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</si>
  <si>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</si>
  <si>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</si>
  <si>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</si>
  <si>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</si>
  <si>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</si>
  <si>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</si>
  <si>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</si>
  <si>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</si>
  <si>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</si>
  <si>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</si>
  <si>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</si>
  <si>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</si>
  <si>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</si>
  <si>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</si>
  <si>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</si>
  <si>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</si>
  <si>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</si>
  <si>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</si>
  <si>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</si>
  <si>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</si>
  <si>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</si>
  <si>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</si>
  <si>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</si>
  <si>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</si>
  <si>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</si>
  <si>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</si>
  <si>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</si>
  <si>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</si>
  <si>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</si>
  <si>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</si>
  <si>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</si>
  <si>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</si>
  <si>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</si>
  <si>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</si>
  <si>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</si>
  <si>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</si>
  <si>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</si>
  <si>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</si>
  <si>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</si>
  <si>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</si>
  <si>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</si>
  <si>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</si>
  <si>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</si>
  <si>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</si>
  <si>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</si>
  <si>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</si>
  <si>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</si>
  <si>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</si>
  <si>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</si>
  <si>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</si>
  <si>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</si>
  <si>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</si>
  <si>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</si>
  <si>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</si>
  <si>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</si>
  <si>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</si>
  <si>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</si>
  <si>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</si>
  <si>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</si>
  <si>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</si>
  <si>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</si>
  <si>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</si>
  <si>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</si>
  <si>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</si>
  <si>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</si>
  <si>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</si>
  <si>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</si>
  <si>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</si>
  <si>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</si>
  <si>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</si>
  <si>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</si>
  <si>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</si>
  <si>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</si>
  <si>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</si>
  <si>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</si>
  <si>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</si>
  <si>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</si>
  <si>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</si>
  <si>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</si>
  <si>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</si>
  <si>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</si>
  <si>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</si>
  <si>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</si>
  <si>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</si>
  <si>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</si>
  <si>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</si>
  <si>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</si>
  <si>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</si>
  <si>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</si>
  <si>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</si>
  <si>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</si>
  <si>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</si>
  <si>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</si>
  <si>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</si>
  <si>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</si>
  <si>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</si>
  <si>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</si>
  <si>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</si>
  <si>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</si>
  <si>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</si>
  <si>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</si>
  <si>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</si>
  <si>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</si>
  <si>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</si>
  <si>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</si>
  <si>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</si>
  <si>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</si>
  <si>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</si>
  <si>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</si>
  <si>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</si>
  <si>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</si>
  <si>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</si>
  <si>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</si>
  <si>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</si>
  <si>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</si>
  <si>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</si>
  <si>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</si>
  <si>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</si>
  <si>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</si>
  <si>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</si>
  <si>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</si>
  <si>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</si>
  <si>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</si>
  <si>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</si>
  <si>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</si>
  <si>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</si>
  <si>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</si>
  <si>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</si>
  <si>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</si>
  <si>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</si>
  <si>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</si>
  <si>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</si>
  <si>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</si>
  <si>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</si>
  <si>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</si>
  <si>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</si>
  <si>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</si>
  <si>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</si>
  <si>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</si>
  <si>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</si>
  <si>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</si>
  <si>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</si>
  <si>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</si>
  <si>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</si>
  <si>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</si>
  <si>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</si>
  <si>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</si>
  <si>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</si>
  <si>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</si>
  <si>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</si>
  <si>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</si>
  <si>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</si>
  <si>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</si>
  <si>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</si>
  <si>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</si>
  <si>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</si>
  <si>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</si>
  <si>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</si>
  <si>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</si>
  <si>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</si>
  <si>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</si>
  <si>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</si>
  <si>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</si>
  <si>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</si>
  <si>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</si>
  <si>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</si>
  <si>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</si>
  <si>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</si>
  <si>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</si>
  <si>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</si>
  <si>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</si>
  <si>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</si>
  <si>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</si>
  <si>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</si>
  <si>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</si>
  <si>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</si>
  <si>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</si>
  <si>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</si>
  <si>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</si>
  <si>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</si>
  <si>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</si>
  <si>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</si>
  <si>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</si>
  <si>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</si>
  <si>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</si>
  <si>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</si>
  <si>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</si>
  <si>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</si>
  <si>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</si>
  <si>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</si>
  <si>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</si>
  <si>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</si>
  <si>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</si>
  <si>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</si>
  <si>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</si>
  <si>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</si>
  <si>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</si>
  <si>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</si>
  <si>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</si>
  <si>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</si>
  <si>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</si>
  <si>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</si>
  <si>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</si>
  <si>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</si>
  <si>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</si>
  <si>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</si>
  <si>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</si>
  <si>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</si>
  <si>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</si>
  <si>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</si>
  <si>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</si>
  <si>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</si>
  <si>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</si>
  <si>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</si>
  <si>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</si>
  <si>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</si>
  <si>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</si>
  <si>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</si>
  <si>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</si>
  <si>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</si>
  <si>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</si>
  <si>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</si>
  <si>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</si>
  <si>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</si>
  <si>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</si>
  <si>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</si>
  <si>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</si>
  <si>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</si>
  <si>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</si>
  <si>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</si>
  <si>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</si>
  <si>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</si>
  <si>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</si>
  <si>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</si>
  <si>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</si>
  <si>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</si>
  <si>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</si>
  <si>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</si>
  <si>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</si>
  <si>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</si>
  <si>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</si>
  <si>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</si>
  <si>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</si>
  <si>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</si>
  <si>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</si>
  <si>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</si>
  <si>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</si>
  <si>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</si>
  <si>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</si>
  <si>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</si>
  <si>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</si>
  <si>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</si>
  <si>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</si>
  <si>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</si>
  <si>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</si>
  <si>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</si>
  <si>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</si>
  <si>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</si>
  <si>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</si>
  <si>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</si>
  <si>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</si>
  <si>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</si>
  <si>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</si>
  <si>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</si>
  <si>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</si>
  <si>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</si>
  <si>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</si>
  <si>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</si>
  <si>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</si>
  <si>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</si>
  <si>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</si>
  <si>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</si>
  <si>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</si>
  <si>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</si>
  <si>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</si>
  <si>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</si>
  <si>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</si>
  <si>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</si>
  <si>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</si>
  <si>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</si>
  <si>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</si>
  <si>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</si>
  <si>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</si>
  <si>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</si>
  <si>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</si>
  <si>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</si>
  <si>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</si>
  <si>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</si>
  <si>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</si>
  <si>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</si>
  <si>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</si>
  <si>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</si>
  <si>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</si>
  <si>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</si>
  <si>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</si>
  <si>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</si>
  <si>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</si>
  <si>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</si>
  <si>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</si>
  <si>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</si>
  <si>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</si>
  <si>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</si>
  <si>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</si>
  <si>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</si>
  <si>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</si>
  <si>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</si>
  <si>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</si>
  <si>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</si>
  <si>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</si>
  <si>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</si>
  <si>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</si>
  <si>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</si>
  <si>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</si>
  <si>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</si>
  <si>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</si>
  <si>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</si>
  <si>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</si>
  <si>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</si>
  <si>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</si>
  <si>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</si>
  <si>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</si>
  <si>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</si>
  <si>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</si>
  <si>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</si>
  <si>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</si>
  <si>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</si>
  <si>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</si>
  <si>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</si>
  <si>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</si>
  <si>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</si>
  <si>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</si>
  <si>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</si>
  <si>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</si>
  <si>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</si>
  <si>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</si>
  <si>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</si>
  <si>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</si>
  <si>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</si>
  <si>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</si>
  <si>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</si>
  <si>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</si>
  <si>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</si>
  <si>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</si>
  <si>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</si>
  <si>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</si>
  <si>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</si>
  <si>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</si>
  <si>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</si>
  <si>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</si>
  <si>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</si>
  <si>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</si>
  <si>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</si>
  <si>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</si>
  <si>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</si>
  <si>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</si>
  <si>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</si>
  <si>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</si>
  <si>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</si>
  <si>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</si>
  <si>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</si>
  <si>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</si>
  <si>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</si>
  <si>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</si>
  <si>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</si>
  <si>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</si>
  <si>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</si>
  <si>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</si>
  <si>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</si>
  <si>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</si>
  <si>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</si>
  <si>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</si>
  <si>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</si>
  <si>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</si>
  <si>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</si>
  <si>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</si>
  <si>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</si>
  <si>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</si>
  <si>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</si>
  <si>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</si>
  <si>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</si>
  <si>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</si>
  <si>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</si>
  <si>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</si>
  <si>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</si>
  <si>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</si>
  <si>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</si>
  <si>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</si>
  <si>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</si>
  <si>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</si>
  <si>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</si>
  <si>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</si>
  <si>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</si>
  <si>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</si>
  <si>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</si>
  <si>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</si>
  <si>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</si>
  <si>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</si>
  <si>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</si>
  <si>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</si>
  <si>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</si>
  <si>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</si>
  <si>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</si>
  <si>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</si>
  <si>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</si>
  <si>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</si>
  <si>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</si>
  <si>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</si>
  <si>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</si>
  <si>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</si>
  <si>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</si>
  <si>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</si>
  <si>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</si>
  <si>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</si>
  <si>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</si>
  <si>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</si>
  <si>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</si>
  <si>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</si>
  <si>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</si>
  <si>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</si>
  <si>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</si>
  <si>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</si>
  <si>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</si>
  <si>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</si>
  <si>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</si>
  <si>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</si>
  <si>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</si>
  <si>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</si>
  <si>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</si>
  <si>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</si>
  <si>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</si>
  <si>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</si>
  <si>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</si>
  <si>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</si>
  <si>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</si>
  <si>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</si>
  <si>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</si>
  <si>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</si>
  <si>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</si>
  <si>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</si>
  <si>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</si>
  <si>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</si>
  <si>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</si>
  <si>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</si>
  <si>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</si>
  <si>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</si>
  <si>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</si>
  <si>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</si>
  <si>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</si>
  <si>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</si>
  <si>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</si>
  <si>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</si>
  <si>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</si>
  <si>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</si>
  <si>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</si>
  <si>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</si>
  <si>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</si>
  <si>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</si>
  <si>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</si>
  <si>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</si>
  <si>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</si>
  <si>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</si>
  <si>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</si>
  <si>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</si>
  <si>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</si>
  <si>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</si>
  <si>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</si>
  <si>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</si>
  <si>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</si>
  <si>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</si>
  <si>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</si>
  <si>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</si>
  <si>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</si>
  <si>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</si>
  <si>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</si>
  <si>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</si>
  <si>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</si>
  <si>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</si>
  <si>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</si>
  <si>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</si>
  <si>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</si>
  <si>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</si>
  <si>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</si>
  <si>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</si>
  <si>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</si>
  <si>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</si>
  <si>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</si>
  <si>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</si>
  <si>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</si>
  <si>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</si>
  <si>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</si>
  <si>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</si>
  <si>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</si>
  <si>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</si>
  <si>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</si>
  <si>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</si>
  <si>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</si>
  <si>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</si>
  <si>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</si>
  <si>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</si>
  <si>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</si>
  <si>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</si>
  <si>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</si>
  <si>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</si>
  <si>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</si>
  <si>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</si>
  <si>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</si>
  <si>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</si>
  <si>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</si>
  <si>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</si>
  <si>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</si>
  <si>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</si>
  <si>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</si>
  <si>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</si>
  <si>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</si>
  <si>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</si>
  <si>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</si>
  <si>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</si>
  <si>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</si>
  <si>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</si>
  <si>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</si>
  <si>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</si>
  <si>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</si>
  <si>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</si>
  <si>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</si>
  <si>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</si>
  <si>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</si>
  <si>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</si>
  <si>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</si>
  <si>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</si>
  <si>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</si>
  <si>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</si>
  <si>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</si>
  <si>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</si>
  <si>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</si>
  <si>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</si>
  <si>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</si>
  <si>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</si>
  <si>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</si>
  <si>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</si>
  <si>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</si>
  <si>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</si>
  <si>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</si>
  <si>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</si>
  <si>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</si>
  <si>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</si>
  <si>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</si>
  <si>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</si>
  <si>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</si>
  <si>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</si>
  <si>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</si>
  <si>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</si>
  <si>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</si>
  <si>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</si>
  <si>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</si>
  <si>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</si>
  <si>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</si>
  <si>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</si>
  <si>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</si>
  <si>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</si>
  <si>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</si>
  <si>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</si>
  <si>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</si>
  <si>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</si>
  <si>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</si>
  <si>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</si>
  <si>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</si>
  <si>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</si>
  <si>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</si>
  <si>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</si>
  <si>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</si>
  <si>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</si>
  <si>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</si>
  <si>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</si>
  <si>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</si>
  <si>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</si>
  <si>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</si>
  <si>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</si>
  <si>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</si>
  <si>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</si>
  <si>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</si>
  <si>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</si>
  <si>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</si>
  <si>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</si>
  <si>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</si>
  <si>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</si>
  <si>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</si>
  <si>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</si>
  <si>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</si>
  <si>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</si>
  <si>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</si>
  <si>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</si>
  <si>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</si>
  <si>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</si>
  <si>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</si>
  <si>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</si>
  <si>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</si>
  <si>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</si>
  <si>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</si>
  <si>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</si>
  <si>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</si>
  <si>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</si>
  <si>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</si>
  <si>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</si>
  <si>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</si>
  <si>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</si>
  <si>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</si>
  <si>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</si>
  <si>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</si>
  <si>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</si>
  <si>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</si>
  <si>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</si>
  <si>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</si>
  <si>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</si>
  <si>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</si>
  <si>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</si>
  <si>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</si>
  <si>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</si>
  <si>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</si>
  <si>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</si>
  <si>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</si>
  <si>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</si>
  <si>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</si>
  <si>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</si>
  <si>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</si>
  <si>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</si>
  <si>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</si>
  <si>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</si>
  <si>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</si>
  <si>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</si>
  <si>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</si>
  <si>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</si>
  <si>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</si>
  <si>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</si>
  <si>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</si>
  <si>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</si>
  <si>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</si>
  <si>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</si>
  <si>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</si>
  <si>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</si>
  <si>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</si>
  <si>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</si>
  <si>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</si>
  <si>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</si>
  <si>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</si>
  <si>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</si>
  <si>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</si>
  <si>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</si>
  <si>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</si>
  <si>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</si>
  <si>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</si>
  <si>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</si>
  <si>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</si>
  <si>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</si>
  <si>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</si>
  <si>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</si>
  <si>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</si>
  <si>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</si>
  <si>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</si>
  <si>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</si>
  <si>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</si>
  <si>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</si>
  <si>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</si>
  <si>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</si>
  <si>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</si>
  <si>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</si>
  <si>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</si>
  <si>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</si>
  <si>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</si>
  <si>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</si>
  <si>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</si>
  <si>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</si>
  <si>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</si>
  <si>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</si>
  <si>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</si>
  <si>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</si>
  <si>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</si>
  <si>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</si>
  <si>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</si>
  <si>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</si>
  <si>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</si>
  <si>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</si>
  <si>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</si>
  <si>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</si>
  <si>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</si>
  <si>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</si>
  <si>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</si>
  <si>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</si>
  <si>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</si>
  <si>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</si>
  <si>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</si>
  <si>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</si>
  <si>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</si>
  <si>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</si>
  <si>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</si>
  <si>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</si>
  <si>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</si>
  <si>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</si>
  <si>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</si>
  <si>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</si>
  <si>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</si>
  <si>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</si>
  <si>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</si>
  <si>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</si>
  <si>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</si>
  <si>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</si>
  <si>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</si>
  <si>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</si>
  <si>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</si>
  <si>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</si>
  <si>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</si>
  <si>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</si>
  <si>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</si>
  <si>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</si>
  <si>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</si>
  <si>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</si>
  <si>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</si>
  <si>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</si>
  <si>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</si>
  <si>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</si>
  <si>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</si>
  <si>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</si>
  <si>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</si>
  <si>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</si>
  <si>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</si>
  <si>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</si>
  <si>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</si>
  <si>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</si>
  <si>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</si>
  <si>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</si>
  <si>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</si>
  <si>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</si>
  <si>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</si>
  <si>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</si>
  <si>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</si>
  <si>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</si>
  <si>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</si>
  <si>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</si>
  <si>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</si>
  <si>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</si>
  <si>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</si>
  <si>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</si>
  <si>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</si>
  <si>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</si>
  <si>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</si>
  <si>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</si>
  <si>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</si>
  <si>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</si>
  <si>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</si>
  <si>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</si>
  <si>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</si>
  <si>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</si>
  <si>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</si>
  <si>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</si>
  <si>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</si>
  <si>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</si>
  <si>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</si>
  <si>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</si>
  <si>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</si>
  <si>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</si>
  <si>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</si>
  <si>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</si>
  <si>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</si>
  <si>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</si>
  <si>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</si>
  <si>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</si>
  <si>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</si>
  <si>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</si>
  <si>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</si>
  <si>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</si>
  <si>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</si>
  <si>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</si>
  <si>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</si>
  <si>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</si>
  <si>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</si>
  <si>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</si>
  <si>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</si>
  <si>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</si>
  <si>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</si>
  <si>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</si>
  <si>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</si>
  <si>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</si>
  <si>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</si>
  <si>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</si>
  <si>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</si>
  <si>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</si>
  <si>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</si>
  <si>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</si>
  <si>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</si>
  <si>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</si>
  <si>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</si>
  <si>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</si>
  <si>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</si>
  <si>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</si>
  <si>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</si>
  <si>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</si>
  <si>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</si>
  <si>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</si>
  <si>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</si>
  <si>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</si>
  <si>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</si>
  <si>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</si>
  <si>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</si>
  <si>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</si>
  <si>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</si>
  <si>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</si>
  <si>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</si>
  <si>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</si>
  <si>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</si>
  <si>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</si>
  <si>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</si>
  <si>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</si>
  <si>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</si>
  <si>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</si>
  <si>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</si>
  <si>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</si>
  <si>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</si>
  <si>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</si>
  <si>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</si>
  <si>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</si>
  <si>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</si>
  <si>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</si>
  <si>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</si>
  <si>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</si>
  <si>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</si>
  <si>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</si>
  <si>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</si>
  <si>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</si>
  <si>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</si>
  <si>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</si>
  <si>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</si>
  <si>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</si>
  <si>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</si>
  <si>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</si>
  <si>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</si>
  <si>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</si>
  <si>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</si>
  <si>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</si>
  <si>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</si>
  <si>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</si>
  <si>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</si>
  <si>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</si>
  <si>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</si>
  <si>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</si>
  <si>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</si>
  <si>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</si>
  <si>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</si>
  <si>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</si>
  <si>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</si>
  <si>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</si>
  <si>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</si>
  <si>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</si>
  <si>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</si>
  <si>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</si>
  <si>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</si>
  <si>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</si>
  <si>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</si>
  <si>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</si>
  <si>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</si>
  <si>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</si>
  <si>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</si>
  <si>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</si>
  <si>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</si>
  <si>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</si>
  <si>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</si>
  <si>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</si>
  <si>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</si>
  <si>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</si>
  <si>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</si>
  <si>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</si>
  <si>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</si>
  <si>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</si>
  <si>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</si>
  <si>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</si>
  <si>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</si>
  <si>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</si>
  <si>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</si>
  <si>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</si>
  <si>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</si>
  <si>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</si>
  <si>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</si>
  <si>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</si>
  <si>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</si>
  <si>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</si>
  <si>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</si>
  <si>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</si>
  <si>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</si>
  <si>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</si>
  <si>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</si>
  <si>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</si>
  <si>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</si>
  <si>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</si>
  <si>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</si>
  <si>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</si>
  <si>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</si>
  <si>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</si>
  <si>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</si>
  <si>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</si>
  <si>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</si>
  <si>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</si>
  <si>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</si>
  <si>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</si>
  <si>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</si>
  <si>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</si>
  <si>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</si>
  <si>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</si>
  <si>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</si>
  <si>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</si>
  <si>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</si>
  <si>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</si>
  <si>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</si>
  <si>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</si>
  <si>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</si>
  <si>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</si>
  <si>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</si>
  <si>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</si>
  <si>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</si>
  <si>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</si>
  <si>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</si>
  <si>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</si>
  <si>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</si>
  <si>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</si>
  <si>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</si>
  <si>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</si>
  <si>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</si>
  <si>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</si>
  <si>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</si>
  <si>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</si>
  <si>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</si>
  <si>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</si>
  <si>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</si>
  <si>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</si>
  <si>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</si>
  <si>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</si>
  <si>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</si>
  <si>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</si>
  <si>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</si>
  <si>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</si>
  <si>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</si>
  <si>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</si>
  <si>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</si>
  <si>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</si>
  <si>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</si>
  <si>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</si>
  <si>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</si>
  <si>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</si>
  <si>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</si>
  <si>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</si>
  <si>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</si>
  <si>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</si>
  <si>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</si>
  <si>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</si>
  <si>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</si>
  <si>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</si>
  <si>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</si>
  <si>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</si>
  <si>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</si>
  <si>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</si>
  <si>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</si>
  <si>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</si>
  <si>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</si>
  <si>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</si>
  <si>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</si>
  <si>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</si>
  <si>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</si>
  <si>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</si>
  <si>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</si>
  <si>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</si>
  <si>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</si>
  <si>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</si>
  <si>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</si>
  <si>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</si>
  <si>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</si>
  <si>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</si>
  <si>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</si>
  <si>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</si>
  <si>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</si>
  <si>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</si>
  <si>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</si>
  <si>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</si>
  <si>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</si>
  <si>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</si>
  <si>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</si>
  <si>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</si>
  <si>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</si>
  <si>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</si>
  <si>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</si>
  <si>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</si>
  <si>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</si>
  <si>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</si>
  <si>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</si>
  <si>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</si>
  <si>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</si>
  <si>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</si>
  <si>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</si>
  <si>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</si>
  <si>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</si>
  <si>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</si>
  <si>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</si>
  <si>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</si>
  <si>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</si>
  <si>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</si>
  <si>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</si>
  <si>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</si>
  <si>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</si>
  <si>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</si>
  <si>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</si>
  <si>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</si>
  <si>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</si>
  <si>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</si>
  <si>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</si>
  <si>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</si>
  <si>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</si>
  <si>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</si>
  <si>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</si>
  <si>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</si>
  <si>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</si>
  <si>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</si>
  <si>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</si>
  <si>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</si>
  <si>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</si>
  <si>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</si>
  <si>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</si>
  <si>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</si>
  <si>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</si>
  <si>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</si>
  <si>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</si>
  <si>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</si>
  <si>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</si>
  <si>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</si>
  <si>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</si>
  <si>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</si>
  <si>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</si>
  <si>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</si>
  <si>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</si>
  <si>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</si>
  <si>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</si>
  <si>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</si>
  <si>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</si>
  <si>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</si>
  <si>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</si>
  <si>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</si>
  <si>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</si>
  <si>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</si>
  <si>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</si>
  <si>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</si>
  <si>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</si>
  <si>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</si>
  <si>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</si>
  <si>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</si>
  <si>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</si>
  <si>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</si>
  <si>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</si>
  <si>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</si>
  <si>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</si>
  <si>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</si>
  <si>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</si>
  <si>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</si>
  <si>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</si>
  <si>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</si>
  <si>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</si>
  <si>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</si>
  <si>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</si>
  <si>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</si>
  <si>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</si>
  <si>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</si>
  <si>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</si>
  <si>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</si>
  <si>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</si>
  <si>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</si>
  <si>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</si>
  <si>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</si>
  <si>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</si>
  <si>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</si>
  <si>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</si>
  <si>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</si>
  <si>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</si>
  <si>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</si>
  <si>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</si>
  <si>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</si>
  <si>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</si>
  <si>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</si>
  <si>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</si>
  <si>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</si>
  <si>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</si>
  <si>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</si>
  <si>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</si>
  <si>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</si>
  <si>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</si>
  <si>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</si>
  <si>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</si>
  <si>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</si>
  <si>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</si>
  <si>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</si>
  <si>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</si>
  <si>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</si>
  <si>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</si>
  <si>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</si>
  <si>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</si>
  <si>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</si>
  <si>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</si>
  <si>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</si>
  <si>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</si>
  <si>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</si>
  <si>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</si>
  <si>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</si>
  <si>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</si>
  <si>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</si>
  <si>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</si>
  <si>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</si>
  <si>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</si>
  <si>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</si>
  <si>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</si>
  <si>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</si>
  <si>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</si>
  <si>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</si>
  <si>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</si>
  <si>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</si>
  <si>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</si>
  <si>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</si>
  <si>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</si>
  <si>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</si>
  <si>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</si>
  <si>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</si>
  <si>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</si>
  <si>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</si>
  <si>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</si>
  <si>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</si>
  <si>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</si>
  <si>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</si>
  <si>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</si>
  <si>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</si>
  <si>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</si>
  <si>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</si>
  <si>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</si>
  <si>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</si>
  <si>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</si>
  <si>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</si>
  <si>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</si>
  <si>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</si>
  <si>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</si>
  <si>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</si>
  <si>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</si>
  <si>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</si>
  <si>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</si>
  <si>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</si>
  <si>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</si>
  <si>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</si>
  <si>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</si>
  <si>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</si>
  <si>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</si>
  <si>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</si>
  <si>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</si>
  <si>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</si>
  <si>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</si>
  <si>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</si>
  <si>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</si>
  <si>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</si>
  <si>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</si>
  <si>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</si>
  <si>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</si>
  <si>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</si>
  <si>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</si>
  <si>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</si>
  <si>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</si>
  <si>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</si>
  <si>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</si>
  <si>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</si>
  <si>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</si>
  <si>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</si>
  <si>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</si>
  <si>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</si>
  <si>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</si>
  <si>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</si>
  <si>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</si>
  <si>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</si>
  <si>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</si>
  <si>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</si>
  <si>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</si>
  <si>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</si>
  <si>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</si>
  <si>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</si>
  <si>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</si>
  <si>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</si>
  <si>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</si>
  <si>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</si>
  <si>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</si>
  <si>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</si>
  <si>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</si>
  <si>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</si>
  <si>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</si>
  <si>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</si>
  <si>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</si>
  <si>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</si>
  <si>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</si>
  <si>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</si>
  <si>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</si>
  <si>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</si>
  <si>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</si>
  <si>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</si>
  <si>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</si>
  <si>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</si>
  <si>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</si>
  <si>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</si>
  <si>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</si>
  <si>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</si>
  <si>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</si>
  <si>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</si>
  <si>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</si>
  <si>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</si>
  <si>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</si>
  <si>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</si>
  <si>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</si>
  <si>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</si>
  <si>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</si>
  <si>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</si>
  <si>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</si>
  <si>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</si>
  <si>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</si>
  <si>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</si>
  <si>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</si>
  <si>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</si>
  <si>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</si>
  <si>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</si>
  <si>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</si>
  <si>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</si>
  <si>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</si>
  <si>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</si>
  <si>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</si>
  <si>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</si>
  <si>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</si>
  <si>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</si>
  <si>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</si>
  <si>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</si>
  <si>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</si>
  <si>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</si>
  <si>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</si>
  <si>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</si>
  <si>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</si>
  <si>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</si>
  <si>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</si>
  <si>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</si>
  <si>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</si>
  <si>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</si>
  <si>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</si>
  <si>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</si>
  <si>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</si>
  <si>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</si>
  <si>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</si>
  <si>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</si>
  <si>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</si>
  <si>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</si>
  <si>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</si>
  <si>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</si>
  <si>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</si>
  <si>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</si>
  <si>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</si>
  <si>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</si>
  <si>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</si>
  <si>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</si>
  <si>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</si>
  <si>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</si>
  <si>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</si>
  <si>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</si>
  <si>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</si>
  <si>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</si>
  <si>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</si>
  <si>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</si>
  <si>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</si>
  <si>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</si>
  <si>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</si>
  <si>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</si>
  <si>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</si>
  <si>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</si>
  <si>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</si>
  <si>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</si>
  <si>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</si>
  <si>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</si>
  <si>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</si>
  <si>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</si>
  <si>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</si>
  <si>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</si>
  <si>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</si>
  <si>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</si>
  <si>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</si>
  <si>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</si>
  <si>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</si>
  <si>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</si>
  <si>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</si>
  <si>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</si>
  <si>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</si>
  <si>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</si>
  <si>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</si>
  <si>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</si>
  <si>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</si>
  <si>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</si>
  <si>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</si>
  <si>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</si>
  <si>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</si>
  <si>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</si>
  <si>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</si>
  <si>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</si>
  <si>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</si>
  <si>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</si>
  <si>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</si>
  <si>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</si>
  <si>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</si>
  <si>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</si>
  <si>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</si>
  <si>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</si>
  <si>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</si>
  <si>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</si>
  <si>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</si>
  <si>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</si>
  <si>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</si>
  <si>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</si>
  <si>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</si>
  <si>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</si>
  <si>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</si>
  <si>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</si>
  <si>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</si>
  <si>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</si>
  <si>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</si>
  <si>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</si>
  <si>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</si>
  <si>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</si>
  <si>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</si>
  <si>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</si>
  <si>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</si>
  <si>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</si>
  <si>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</si>
  <si>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</si>
  <si>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</si>
  <si>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</si>
  <si>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</si>
  <si>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</si>
  <si>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</si>
  <si>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</si>
  <si>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</si>
  <si>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</si>
  <si>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</si>
  <si>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</si>
  <si>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</si>
  <si>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</si>
  <si>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</si>
  <si>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</si>
  <si>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</si>
  <si>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</si>
  <si>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</si>
  <si>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</si>
  <si>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</si>
  <si>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</si>
  <si>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</si>
  <si>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</si>
  <si>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</si>
  <si>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</si>
  <si>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</si>
  <si>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</si>
  <si>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</si>
  <si>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</si>
  <si>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</si>
  <si>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</si>
  <si>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</si>
  <si>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</si>
  <si>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</si>
  <si>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</si>
  <si>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</si>
  <si>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</si>
  <si>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</si>
  <si>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</si>
  <si>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</si>
  <si>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</si>
  <si>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</si>
  <si>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</si>
  <si>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</si>
  <si>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</si>
  <si>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</si>
  <si>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</si>
  <si>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</si>
  <si>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</si>
  <si>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</si>
  <si>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</si>
  <si>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</si>
  <si>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</si>
  <si>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</si>
  <si>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</si>
  <si>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</si>
  <si>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</si>
  <si>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</si>
  <si>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</si>
  <si>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</si>
  <si>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</si>
  <si>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</si>
  <si>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</si>
  <si>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</si>
  <si>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</si>
  <si>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</si>
  <si>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</si>
  <si>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</si>
  <si>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</si>
  <si>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</si>
  <si>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</si>
  <si>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</si>
  <si>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</si>
  <si>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</si>
  <si>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</si>
  <si>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</si>
  <si>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</si>
  <si>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</si>
  <si>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</si>
  <si>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</si>
  <si>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</si>
  <si>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</si>
  <si>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</si>
  <si>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</si>
  <si>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</si>
  <si>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</si>
  <si>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</si>
  <si>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</si>
  <si>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</si>
  <si>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</si>
  <si>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</si>
  <si>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</si>
  <si>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</si>
  <si>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</si>
  <si>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</si>
  <si>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</si>
  <si>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</si>
  <si>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</si>
  <si>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</si>
  <si>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</si>
  <si>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</si>
  <si>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</si>
  <si>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</si>
  <si>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</si>
  <si>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</si>
  <si>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</si>
  <si>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</si>
  <si>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</si>
  <si>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</si>
  <si>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</si>
  <si>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</si>
  <si>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</si>
  <si>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</si>
  <si>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</si>
  <si>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</si>
  <si>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</si>
  <si>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</si>
  <si>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</si>
  <si>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</si>
  <si>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</si>
  <si>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</si>
  <si>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</si>
  <si>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</si>
  <si>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</si>
  <si>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</si>
  <si>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</si>
  <si>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</si>
  <si>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</si>
  <si>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</si>
  <si>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</si>
  <si>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</si>
  <si>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</si>
  <si>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</si>
  <si>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</si>
  <si>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</si>
  <si>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</si>
  <si>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</si>
  <si>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</si>
  <si>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</si>
  <si>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</si>
  <si>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</si>
  <si>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</si>
  <si>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</si>
  <si>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</si>
  <si>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</si>
  <si>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</si>
  <si>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</si>
  <si>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</si>
  <si>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</si>
  <si>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</si>
  <si>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</si>
  <si>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</si>
  <si>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</si>
  <si>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</si>
  <si>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</si>
  <si>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</si>
  <si>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</si>
  <si>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</si>
  <si>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</si>
  <si>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</si>
  <si>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</si>
  <si>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</si>
  <si>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</si>
  <si>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</si>
  <si>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</si>
  <si>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</si>
  <si>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</si>
  <si>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</si>
  <si>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</si>
  <si>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</si>
  <si>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</si>
  <si>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</si>
  <si>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</si>
  <si>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</si>
  <si>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</si>
  <si>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</si>
  <si>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</si>
  <si>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</si>
  <si>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</si>
  <si>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</si>
  <si>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</si>
  <si>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</si>
  <si>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</si>
  <si>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</si>
  <si>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</si>
  <si>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</si>
  <si>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</si>
  <si>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</si>
  <si>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</si>
  <si>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</si>
  <si>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</si>
  <si>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</si>
  <si>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</si>
  <si>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</si>
  <si>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</si>
  <si>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</si>
  <si>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</si>
  <si>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</si>
  <si>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</si>
  <si>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</si>
  <si>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</si>
  <si>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</si>
  <si>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</si>
  <si>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</si>
  <si>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</si>
  <si>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</si>
  <si>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</si>
  <si>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</si>
  <si>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</si>
  <si>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</si>
  <si>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</si>
  <si>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</si>
  <si>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</si>
  <si>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</si>
  <si>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</si>
  <si>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</si>
  <si>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</si>
  <si>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</si>
  <si>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</si>
  <si>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</si>
  <si>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</si>
  <si>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</si>
  <si>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</si>
  <si>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</si>
  <si>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</si>
  <si>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</si>
  <si>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</si>
  <si>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</si>
  <si>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</si>
  <si>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</si>
  <si>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</si>
  <si>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</si>
  <si>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</si>
  <si>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</si>
  <si>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</si>
  <si>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</si>
  <si>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</si>
  <si>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</si>
  <si>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</si>
  <si>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</si>
  <si>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</si>
  <si>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</si>
  <si>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</si>
  <si>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</si>
  <si>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</si>
  <si>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</si>
  <si>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</si>
  <si>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</si>
  <si>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</si>
  <si>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</si>
  <si>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</si>
  <si>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</si>
  <si>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</si>
  <si>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</si>
  <si>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</si>
  <si>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</si>
  <si>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</si>
  <si>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</si>
  <si>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</si>
  <si>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</si>
  <si>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</si>
  <si>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</si>
  <si>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</si>
  <si>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</si>
  <si>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</si>
  <si>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</si>
  <si>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</si>
  <si>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</si>
  <si>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</si>
  <si>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</si>
  <si>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</si>
  <si>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</si>
  <si>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</si>
  <si>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</si>
  <si>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</si>
  <si>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</si>
  <si>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</si>
  <si>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</si>
  <si>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</si>
  <si>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</si>
  <si>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</si>
  <si>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</si>
  <si>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</si>
  <si>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</si>
  <si>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</si>
  <si>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</si>
  <si>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</si>
  <si>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</si>
  <si>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</si>
  <si>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</si>
  <si>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</si>
  <si>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</si>
  <si>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</si>
  <si>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</si>
  <si>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</si>
  <si>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</si>
  <si>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</si>
  <si>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</si>
  <si>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</si>
  <si>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</si>
  <si>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</si>
  <si>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</si>
  <si>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</si>
  <si>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</si>
  <si>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</si>
  <si>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</si>
  <si>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</si>
  <si>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</si>
  <si>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</si>
  <si>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</si>
  <si>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</si>
  <si>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</si>
  <si>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</si>
  <si>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</si>
  <si>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</si>
  <si>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</si>
  <si>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</si>
  <si>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</si>
  <si>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</si>
  <si>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</si>
  <si>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</si>
  <si>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</si>
  <si>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</si>
  <si>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</si>
  <si>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</si>
  <si>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</si>
  <si>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</si>
  <si>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</si>
  <si>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</si>
  <si>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</si>
  <si>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</si>
  <si>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</si>
  <si>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</si>
  <si>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</si>
  <si>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</si>
  <si>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</si>
  <si>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</si>
  <si>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</si>
  <si>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</si>
  <si>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</si>
  <si>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</si>
  <si>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</si>
  <si>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</si>
  <si>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</si>
  <si>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</si>
  <si>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</si>
  <si>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</si>
  <si>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</si>
  <si>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</si>
  <si>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</si>
  <si>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</si>
  <si>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</si>
  <si>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</si>
  <si>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</si>
  <si>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</si>
  <si>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</si>
  <si>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</si>
  <si>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</si>
  <si>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</si>
  <si>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</si>
  <si>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</si>
  <si>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</si>
  <si>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</si>
  <si>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</si>
  <si>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</si>
  <si>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</si>
  <si>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</si>
  <si>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</si>
  <si>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</si>
  <si>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</si>
  <si>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</si>
  <si>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</si>
  <si>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</si>
  <si>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</si>
  <si>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</si>
  <si>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</si>
  <si>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</si>
  <si>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</si>
  <si>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</si>
  <si>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</si>
  <si>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</si>
  <si>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</si>
  <si>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</si>
  <si>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</si>
  <si>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</si>
  <si>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</si>
  <si>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</si>
  <si>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</si>
  <si>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</si>
  <si>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</si>
  <si>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</si>
  <si>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</si>
  <si>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</si>
  <si>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</si>
  <si>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</si>
  <si>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</si>
  <si>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</si>
  <si>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</si>
  <si>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</si>
  <si>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</si>
  <si>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</si>
  <si>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</si>
  <si>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</si>
  <si>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</si>
  <si>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</si>
  <si>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</si>
  <si>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</si>
  <si>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</si>
  <si>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</si>
  <si>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</si>
  <si>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</si>
  <si>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</si>
  <si>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</si>
  <si>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</si>
  <si>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</si>
  <si>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</si>
  <si>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</si>
  <si>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</si>
  <si>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</si>
  <si>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</si>
  <si>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</si>
  <si>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</si>
  <si>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</si>
  <si>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</si>
  <si>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</si>
  <si>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</si>
  <si>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</si>
  <si>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</si>
  <si>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</si>
  <si>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</si>
  <si>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</si>
  <si>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</si>
  <si>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</si>
  <si>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</si>
  <si>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</si>
  <si>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</si>
  <si>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</si>
  <si>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</si>
  <si>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</si>
  <si>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</si>
  <si>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</si>
  <si>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</si>
  <si>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</si>
  <si>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</si>
  <si>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</si>
  <si>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</si>
  <si>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</si>
  <si>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</si>
  <si>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</si>
  <si>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</si>
  <si>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</si>
  <si>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</si>
  <si>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</si>
  <si>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</si>
  <si>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</si>
  <si>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</si>
  <si>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</si>
  <si>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</si>
  <si>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</si>
  <si>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</si>
  <si>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</si>
  <si>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</si>
  <si>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</si>
  <si>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</si>
  <si>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</si>
  <si>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</si>
  <si>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</si>
  <si>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</si>
  <si>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</si>
  <si>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</si>
  <si>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</si>
  <si>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</si>
  <si>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</si>
  <si>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</si>
  <si>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</si>
  <si>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</si>
  <si>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</si>
  <si>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</si>
  <si>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</si>
  <si>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</si>
  <si>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</si>
  <si>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</si>
  <si>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</si>
  <si>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</si>
  <si>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</si>
  <si>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</si>
  <si>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</si>
  <si>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</si>
  <si>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</si>
  <si>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</si>
  <si>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</si>
  <si>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</si>
  <si>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</si>
  <si>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</si>
  <si>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</si>
  <si>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</si>
  <si>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</si>
  <si>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</si>
  <si>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</si>
  <si>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</si>
  <si>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</si>
  <si>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</si>
  <si>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</si>
  <si>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</si>
  <si>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</si>
  <si>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</si>
  <si>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</si>
  <si>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</si>
  <si>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</si>
  <si>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</si>
  <si>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</si>
  <si>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</si>
  <si>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</si>
  <si>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</si>
  <si>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</si>
  <si>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</si>
  <si>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</si>
  <si>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</si>
  <si>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</si>
  <si>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</si>
  <si>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</si>
  <si>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</si>
  <si>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</si>
  <si>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</si>
  <si>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</si>
  <si>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</si>
  <si>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</si>
  <si>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</si>
  <si>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</si>
  <si>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</si>
  <si>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</si>
  <si>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</si>
  <si>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</si>
  <si>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</si>
  <si>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</si>
  <si>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</si>
  <si>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</si>
  <si>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</si>
  <si>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</si>
  <si>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</si>
  <si>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</si>
  <si>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</si>
  <si>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</si>
  <si>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</si>
  <si>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</si>
  <si>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</si>
  <si>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</si>
  <si>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</si>
  <si>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</si>
  <si>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</si>
  <si>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</si>
  <si>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</si>
  <si>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</si>
  <si>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</si>
  <si>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</si>
  <si>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</si>
  <si>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</si>
  <si>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</si>
  <si>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</si>
  <si>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</si>
  <si>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</si>
  <si>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</si>
  <si>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</si>
  <si>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</si>
  <si>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</si>
  <si>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</si>
  <si>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</si>
  <si>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</si>
  <si>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</si>
  <si>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</si>
  <si>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</si>
  <si>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</si>
  <si>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</si>
  <si>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</si>
  <si>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</si>
  <si>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</si>
  <si>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</si>
  <si>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</si>
  <si>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</si>
  <si>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</si>
  <si>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</si>
  <si>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</si>
  <si>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</si>
  <si>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</si>
  <si>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</si>
  <si>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</si>
  <si>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</si>
  <si>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</si>
  <si>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</si>
  <si>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</si>
  <si>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</si>
  <si>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</si>
  <si>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</si>
  <si>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</si>
  <si>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</si>
  <si>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</si>
  <si>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</si>
  <si>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</si>
  <si>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</si>
  <si>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</si>
  <si>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</si>
  <si>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</si>
  <si>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</si>
  <si>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</si>
  <si>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</si>
  <si>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</si>
  <si>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</si>
  <si>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</si>
  <si>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</si>
  <si>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</si>
  <si>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</si>
  <si>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</si>
  <si>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</si>
  <si>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</si>
  <si>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</si>
  <si>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</si>
  <si>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</si>
  <si>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</si>
  <si>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</si>
  <si>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</si>
  <si>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</si>
  <si>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</si>
  <si>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</si>
  <si>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</si>
  <si>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</si>
  <si>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</si>
  <si>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</si>
  <si>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</si>
  <si>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</si>
  <si>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</si>
  <si>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</si>
  <si>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</si>
  <si>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</si>
  <si>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</si>
  <si>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</si>
  <si>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</si>
  <si>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</si>
  <si>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</si>
  <si>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</si>
  <si>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</si>
  <si>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</si>
  <si>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</si>
  <si>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</si>
  <si>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</si>
  <si>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</si>
  <si>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</si>
  <si>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</si>
  <si>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</si>
  <si>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</si>
  <si>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</si>
  <si>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</si>
  <si>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</si>
  <si>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</si>
  <si>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</si>
  <si>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</si>
  <si>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</si>
  <si>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</si>
  <si>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</si>
  <si>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</si>
  <si>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</si>
  <si>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</si>
  <si>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</si>
  <si>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</si>
  <si>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</si>
  <si>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</si>
  <si>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</si>
  <si>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</si>
  <si>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</si>
  <si>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</si>
  <si>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</si>
  <si>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</si>
  <si>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</si>
  <si>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</si>
  <si>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</si>
  <si>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</si>
  <si>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</si>
  <si>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</si>
  <si>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</si>
  <si>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</si>
  <si>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</si>
  <si>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</si>
  <si>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</si>
  <si>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</si>
  <si>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</si>
  <si>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</si>
  <si>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</si>
  <si>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</si>
  <si>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</si>
  <si>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</si>
  <si>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</si>
  <si>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</si>
  <si>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</si>
  <si>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</si>
  <si>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</si>
  <si>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</si>
  <si>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</si>
  <si>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</si>
  <si>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</si>
  <si>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</si>
  <si>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</si>
  <si>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</si>
  <si>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</si>
  <si>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</si>
  <si>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</si>
  <si>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</si>
  <si>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</si>
  <si>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</si>
  <si>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</si>
  <si>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</si>
  <si>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</si>
  <si>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</si>
  <si>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</si>
  <si>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</si>
  <si>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</si>
  <si>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</si>
  <si>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</si>
  <si>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</si>
  <si>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</si>
  <si>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</si>
  <si>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</si>
  <si>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</si>
  <si>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</si>
  <si>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</si>
  <si>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</si>
  <si>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</si>
  <si>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</si>
  <si>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</si>
  <si>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</si>
  <si>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</si>
  <si>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</si>
  <si>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</si>
  <si>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</si>
  <si>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</si>
  <si>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</si>
  <si>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</si>
  <si>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</si>
  <si>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</si>
  <si>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</si>
  <si>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</si>
  <si>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</si>
  <si>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</si>
  <si>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</si>
  <si>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</si>
  <si>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</si>
  <si>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</si>
  <si>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</si>
  <si>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</si>
  <si>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</si>
  <si>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</si>
  <si>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</si>
  <si>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</si>
  <si>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</si>
  <si>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</si>
  <si>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</si>
  <si>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</si>
  <si>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</si>
  <si>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</si>
  <si>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</si>
  <si>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</si>
  <si>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</si>
  <si>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</si>
  <si>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</si>
  <si>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</si>
  <si>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</si>
  <si>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</si>
  <si>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</si>
  <si>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</si>
  <si>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</si>
  <si>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</si>
  <si>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</si>
  <si>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</si>
  <si>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</si>
  <si>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</si>
  <si>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</si>
  <si>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</si>
  <si>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</si>
  <si>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</si>
  <si>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</si>
  <si>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</si>
  <si>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</si>
  <si>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</si>
  <si>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</si>
  <si>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</si>
  <si>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</si>
  <si>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</si>
  <si>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</si>
  <si>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</si>
  <si>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</si>
  <si>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</si>
  <si>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</si>
  <si>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</si>
  <si>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</si>
  <si>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</si>
  <si>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</si>
  <si>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</si>
  <si>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</si>
  <si>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</si>
  <si>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</si>
  <si>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</si>
  <si>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</si>
  <si>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</si>
  <si>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</si>
  <si>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</si>
  <si>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</si>
  <si>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</si>
  <si>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</si>
  <si>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</si>
  <si>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</si>
  <si>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</si>
  <si>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</si>
  <si>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</si>
  <si>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</si>
  <si>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</si>
  <si>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</si>
  <si>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</si>
  <si>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</si>
  <si>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</si>
  <si>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</si>
  <si>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</si>
  <si>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</si>
  <si>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</si>
  <si>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</si>
  <si>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</si>
  <si>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</si>
  <si>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</si>
  <si>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</si>
  <si>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</si>
  <si>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</si>
  <si>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</si>
  <si>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</si>
  <si>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</si>
  <si>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</si>
  <si>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</si>
  <si>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</si>
  <si>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</si>
  <si>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</si>
  <si>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</si>
  <si>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</si>
  <si>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</si>
  <si>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</si>
  <si>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</si>
  <si>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</si>
  <si>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</si>
  <si>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</si>
  <si>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</si>
  <si>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</si>
  <si>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</si>
  <si>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</si>
  <si>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</si>
  <si>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</si>
  <si>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</si>
  <si>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</si>
  <si>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</si>
  <si>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</si>
  <si>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</si>
  <si>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</si>
  <si>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</si>
  <si>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</si>
  <si>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</si>
  <si>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</si>
  <si>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</si>
  <si>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</si>
  <si>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</si>
  <si>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</si>
  <si>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</si>
  <si>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</si>
  <si>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</si>
  <si>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</si>
  <si>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</si>
  <si>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</si>
  <si>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</si>
  <si>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</si>
  <si>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</si>
  <si>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</si>
  <si>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</si>
  <si>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</si>
  <si>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</si>
  <si>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</si>
  <si>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</si>
  <si>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</si>
  <si>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</si>
  <si>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</si>
  <si>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</si>
  <si>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</si>
  <si>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</si>
  <si>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</si>
  <si>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</si>
  <si>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</si>
  <si>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</si>
  <si>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</si>
  <si>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</si>
  <si>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</si>
  <si>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</si>
  <si>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</si>
  <si>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</si>
  <si>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</si>
  <si>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</si>
  <si>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</si>
  <si>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</si>
  <si>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</si>
  <si>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</si>
  <si>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</si>
  <si>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</si>
  <si>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</si>
  <si>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</si>
  <si>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</si>
  <si>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</si>
  <si>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</si>
  <si>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</si>
  <si>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</si>
  <si>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</si>
  <si>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</si>
  <si>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</si>
  <si>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</si>
  <si>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</si>
  <si>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</si>
  <si>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</si>
  <si>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</si>
  <si>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</si>
  <si>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</si>
  <si>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</si>
  <si>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</si>
  <si>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</si>
  <si>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</si>
  <si>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</si>
  <si>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</si>
  <si>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</si>
  <si>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</si>
  <si>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</si>
  <si>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</si>
  <si>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</si>
  <si>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</si>
  <si>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</si>
  <si>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</si>
  <si>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</si>
  <si>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</si>
  <si>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</si>
  <si>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</si>
  <si>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</si>
  <si>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</si>
  <si>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</si>
  <si>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</si>
  <si>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</si>
  <si>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</si>
  <si>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</si>
  <si>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</si>
  <si>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</si>
  <si>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</si>
  <si>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</si>
  <si>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</si>
  <si>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</si>
  <si>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</si>
  <si>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</si>
  <si>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</si>
  <si>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</si>
  <si>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</si>
  <si>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</si>
  <si>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</si>
  <si>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</si>
  <si>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</si>
  <si>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</si>
  <si>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</si>
  <si>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</si>
  <si>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</si>
  <si>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</si>
  <si>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</si>
  <si>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</si>
  <si>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</si>
  <si>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</si>
  <si>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</si>
  <si>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</si>
  <si>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</si>
  <si>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</si>
  <si>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</si>
  <si>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</si>
  <si>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</si>
  <si>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</si>
  <si>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</si>
  <si>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</si>
  <si>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</si>
  <si>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</si>
  <si>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</si>
  <si>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</si>
  <si>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</si>
  <si>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</si>
  <si>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</si>
  <si>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</si>
  <si>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</si>
  <si>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</si>
  <si>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</si>
  <si>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</si>
  <si>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</si>
  <si>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</si>
  <si>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</si>
  <si>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</si>
  <si>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</si>
  <si>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</si>
  <si>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</si>
  <si>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</si>
  <si>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</si>
  <si>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</si>
  <si>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</si>
  <si>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</si>
  <si>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</si>
  <si>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</si>
  <si>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</si>
  <si>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</si>
  <si>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</si>
  <si>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</si>
  <si>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</si>
  <si>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</si>
  <si>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</si>
  <si>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</si>
  <si>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</si>
  <si>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</si>
  <si>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</si>
  <si>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</si>
  <si>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</si>
  <si>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</si>
  <si>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</si>
  <si>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</si>
  <si>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</si>
  <si>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</si>
  <si>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</si>
  <si>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</si>
  <si>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</si>
  <si>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</si>
  <si>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</si>
  <si>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</si>
  <si>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</si>
  <si>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</si>
  <si>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</si>
  <si>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</si>
  <si>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</si>
  <si>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</si>
  <si>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</si>
  <si>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</si>
  <si>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</si>
  <si>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</si>
  <si>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</si>
  <si>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</si>
  <si>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</si>
  <si>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</si>
  <si>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</si>
  <si>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</si>
  <si>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</si>
  <si>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</si>
  <si>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</si>
  <si>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</si>
  <si>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</si>
  <si>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</si>
  <si>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</si>
  <si>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</si>
  <si>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</si>
  <si>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</si>
  <si>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</si>
  <si>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</si>
  <si>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</si>
  <si>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</si>
  <si>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</si>
  <si>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</si>
  <si>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</si>
  <si>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</si>
  <si>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</si>
  <si>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</si>
  <si>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</si>
  <si>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</si>
  <si>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</si>
  <si>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</si>
  <si>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</si>
  <si>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</si>
  <si>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</si>
  <si>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</si>
  <si>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</si>
  <si>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</si>
  <si>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</si>
  <si>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</si>
  <si>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</si>
  <si>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</si>
  <si>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</si>
  <si>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</si>
  <si>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</si>
  <si>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</si>
  <si>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</si>
  <si>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</si>
  <si>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</si>
  <si>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</si>
  <si>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</si>
  <si>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</si>
  <si>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</si>
  <si>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</si>
  <si>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</si>
  <si>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</si>
  <si>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</si>
  <si>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</si>
  <si>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</si>
  <si>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</si>
  <si>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</si>
  <si>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</si>
  <si>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</si>
  <si>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</si>
  <si>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</si>
  <si>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</si>
  <si>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</si>
  <si>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</si>
  <si>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</si>
  <si>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</si>
  <si>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</si>
  <si>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</si>
  <si>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</si>
  <si>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</si>
  <si>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</si>
  <si>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</si>
  <si>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</si>
  <si>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</si>
  <si>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</si>
  <si>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</si>
  <si>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</si>
  <si>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</si>
  <si>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</si>
  <si>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</si>
  <si>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</si>
  <si>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</si>
  <si>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</si>
  <si>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</si>
  <si>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</si>
  <si>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</si>
  <si>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</si>
  <si>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</si>
  <si>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</si>
  <si>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</si>
  <si>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</si>
  <si>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</si>
  <si>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</si>
  <si>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</si>
  <si>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</si>
  <si>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</si>
  <si>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</si>
  <si>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</si>
  <si>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</si>
  <si>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</si>
  <si>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</si>
  <si>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</si>
  <si>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</si>
  <si>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</si>
  <si>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</si>
  <si>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</si>
  <si>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</si>
  <si>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</si>
  <si>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</si>
  <si>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</si>
  <si>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</si>
  <si>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</si>
  <si>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</si>
  <si>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</si>
  <si>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</si>
  <si>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</si>
  <si>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</si>
  <si>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</si>
  <si>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</si>
  <si>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</si>
  <si>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</si>
  <si>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</si>
  <si>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</si>
  <si>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</si>
  <si>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</si>
  <si>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</si>
  <si>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</si>
  <si>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</si>
  <si>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</si>
  <si>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</si>
  <si>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</si>
  <si>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</si>
  <si>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</si>
  <si>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</si>
  <si>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</si>
  <si>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</si>
  <si>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</si>
  <si>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</si>
  <si>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</si>
  <si>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</si>
  <si>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</si>
  <si>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</si>
  <si>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</si>
  <si>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</si>
  <si>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</si>
  <si>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</si>
  <si>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</si>
  <si>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</si>
  <si>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</si>
  <si>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</si>
  <si>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</si>
  <si>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</si>
  <si>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</si>
  <si>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</si>
  <si>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</si>
  <si>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</si>
  <si>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</si>
  <si>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</si>
  <si>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</si>
  <si>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</si>
  <si>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</si>
  <si>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</si>
  <si>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</si>
  <si>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</si>
  <si>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</si>
  <si>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</si>
  <si>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</si>
  <si>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</si>
  <si>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</si>
  <si>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</si>
  <si>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</si>
  <si>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</si>
  <si>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</si>
  <si>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</si>
  <si>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</si>
  <si>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</si>
  <si>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</si>
  <si>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</si>
  <si>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</si>
  <si>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</si>
  <si>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</si>
  <si>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</si>
  <si>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</si>
  <si>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</si>
  <si>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</si>
  <si>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</si>
  <si>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</si>
  <si>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</si>
  <si>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</si>
  <si>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</si>
  <si>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</si>
  <si>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</si>
  <si>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</si>
  <si>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</si>
  <si>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</si>
  <si>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</si>
  <si>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</si>
  <si>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</si>
  <si>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</si>
  <si>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</si>
  <si>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</si>
  <si>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</si>
  <si>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</si>
  <si>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</si>
  <si>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</si>
  <si>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</si>
  <si>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</si>
  <si>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</si>
  <si>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</si>
  <si>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</si>
  <si>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</si>
  <si>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</si>
  <si>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</si>
  <si>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</si>
  <si>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</si>
  <si>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</si>
  <si>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</si>
  <si>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</si>
  <si>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</si>
  <si>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</si>
  <si>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</si>
  <si>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</si>
  <si>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</si>
  <si>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</si>
  <si>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</si>
  <si>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</si>
  <si>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</si>
  <si>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</si>
  <si>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</si>
  <si>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</si>
  <si>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</si>
  <si>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</si>
  <si>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</si>
  <si>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</si>
  <si>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</si>
  <si>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</si>
  <si>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</si>
  <si>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</si>
  <si>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</si>
  <si>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</si>
  <si>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</si>
  <si>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</si>
  <si>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</si>
  <si>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</si>
  <si>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</si>
  <si>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</si>
  <si>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</si>
  <si>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</si>
  <si>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</si>
  <si>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</si>
  <si>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</si>
  <si>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</si>
  <si>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</si>
  <si>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</si>
  <si>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</si>
  <si>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</si>
  <si>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</si>
  <si>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</si>
  <si>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</si>
  <si>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</si>
  <si>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</si>
  <si>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</si>
  <si>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</si>
  <si>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</si>
  <si>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</si>
  <si>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</si>
  <si>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</si>
  <si>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</si>
  <si>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</si>
  <si>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</si>
  <si>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</si>
  <si>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</si>
  <si>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</si>
  <si>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</si>
  <si>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</si>
  <si>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</si>
  <si>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</si>
  <si>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</si>
  <si>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</si>
  <si>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</si>
  <si>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</si>
  <si>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</si>
  <si>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</si>
  <si>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</si>
  <si>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</si>
  <si>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</si>
  <si>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</si>
  <si>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</si>
  <si>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</si>
  <si>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</si>
  <si>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</si>
  <si>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</si>
  <si>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</si>
  <si>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</si>
  <si>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</si>
  <si>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</si>
  <si>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</si>
  <si>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</si>
  <si>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</si>
  <si>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</si>
  <si>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</si>
  <si>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</si>
  <si>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</si>
  <si>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</si>
  <si>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</si>
  <si>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</si>
  <si>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</si>
  <si>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</si>
  <si>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</si>
  <si>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</si>
  <si>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</si>
  <si>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</si>
  <si>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</si>
  <si>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</si>
  <si>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</si>
  <si>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</si>
  <si>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</si>
  <si>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</si>
  <si>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</si>
  <si>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</si>
  <si>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</si>
  <si>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</si>
  <si>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</si>
  <si>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</si>
  <si>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</si>
  <si>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</si>
  <si>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</si>
  <si>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</si>
  <si>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</si>
  <si>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</si>
  <si>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</si>
  <si>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</si>
  <si>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</si>
  <si>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</si>
  <si>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</si>
  <si>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</si>
  <si>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</si>
  <si>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</si>
  <si>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</si>
  <si>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</si>
  <si>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</si>
  <si>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</si>
  <si>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</si>
  <si>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</si>
  <si>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</si>
  <si>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</si>
  <si>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</si>
  <si>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</si>
  <si>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</si>
  <si>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</si>
  <si>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</si>
  <si>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</si>
  <si>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</si>
  <si>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</si>
  <si>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</si>
  <si>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</si>
  <si>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</si>
  <si>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</si>
  <si>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</si>
  <si>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</si>
  <si>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</si>
  <si>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</si>
  <si>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</si>
  <si>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</si>
  <si>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</si>
  <si>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</si>
  <si>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</si>
  <si>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</si>
  <si>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</si>
  <si>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</si>
  <si>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</si>
  <si>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</si>
  <si>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</si>
  <si>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</si>
  <si>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</si>
  <si>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</si>
  <si>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</si>
  <si>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</si>
  <si>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</si>
  <si>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</si>
  <si>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</si>
  <si>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</si>
  <si>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</si>
  <si>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</si>
  <si>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</si>
  <si>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</si>
  <si>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</si>
  <si>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</si>
  <si>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</si>
  <si>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</si>
  <si>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</si>
  <si>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</si>
  <si>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</si>
  <si>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</si>
  <si>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</si>
  <si>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</si>
  <si>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</si>
  <si>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</si>
  <si>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</si>
  <si>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</si>
  <si>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</si>
  <si>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</si>
  <si>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</si>
  <si>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</si>
  <si>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</si>
  <si>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</si>
  <si>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</si>
  <si>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</si>
  <si>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</si>
  <si>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</si>
  <si>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</si>
  <si>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</si>
  <si>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</si>
  <si>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</si>
  <si>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</si>
  <si>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</si>
  <si>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</si>
  <si>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</si>
  <si>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</si>
  <si>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</si>
  <si>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</si>
  <si>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</si>
  <si>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</si>
  <si>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</si>
  <si>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</si>
  <si>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</si>
  <si>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</si>
  <si>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</si>
  <si>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</si>
  <si>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</si>
  <si>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</si>
  <si>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</si>
  <si>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</si>
  <si>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</si>
  <si>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</si>
  <si>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</si>
  <si>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</si>
  <si>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</si>
  <si>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</si>
  <si>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</si>
  <si>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</si>
  <si>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</si>
  <si>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</si>
  <si>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</si>
  <si>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</si>
  <si>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</si>
  <si>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</si>
  <si>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</si>
  <si>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</si>
  <si>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</si>
  <si>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</si>
  <si>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</si>
  <si>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</si>
  <si>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</si>
  <si>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</si>
  <si>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</si>
  <si>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</si>
  <si>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</si>
  <si>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</si>
  <si>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</si>
  <si>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</si>
  <si>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</si>
  <si>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</si>
  <si>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</si>
  <si>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</si>
  <si>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</si>
  <si>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</si>
  <si>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</si>
  <si>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</si>
  <si>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</si>
  <si>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</si>
  <si>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</si>
  <si>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</si>
  <si>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</si>
  <si>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</si>
  <si>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</si>
  <si>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</si>
  <si>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</si>
  <si>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</si>
  <si>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</si>
  <si>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</si>
  <si>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</si>
  <si>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</si>
  <si>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</si>
  <si>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</si>
  <si>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</si>
  <si>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</si>
  <si>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</si>
  <si>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</si>
  <si>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</si>
  <si>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</si>
  <si>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</si>
  <si>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</si>
  <si>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</si>
  <si>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</si>
  <si>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</si>
  <si>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</si>
  <si>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</si>
  <si>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</si>
  <si>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</si>
  <si>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</si>
  <si>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</si>
  <si>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</si>
  <si>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</si>
  <si>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</si>
  <si>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</si>
  <si>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</si>
  <si>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</si>
  <si>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</si>
  <si>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</si>
  <si>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</si>
  <si>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</si>
  <si>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</si>
  <si>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</si>
  <si>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</si>
  <si>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</si>
  <si>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</si>
  <si>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</si>
  <si>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</si>
  <si>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</si>
  <si>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</si>
  <si>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</si>
  <si>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</si>
  <si>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</si>
  <si>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</si>
  <si>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</si>
  <si>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</si>
  <si>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</si>
  <si>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</si>
  <si>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</si>
  <si>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</si>
  <si>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</si>
  <si>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</si>
  <si>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</si>
  <si>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</si>
  <si>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</si>
  <si>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</si>
  <si>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</si>
  <si>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</si>
  <si>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</si>
  <si>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</si>
  <si>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</si>
  <si>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</si>
  <si>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</si>
  <si>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</si>
  <si>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</si>
  <si>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</si>
  <si>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</si>
  <si>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</si>
  <si>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</si>
  <si>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</si>
  <si>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</si>
  <si>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</si>
  <si>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</si>
  <si>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</si>
  <si>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</si>
  <si>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</si>
  <si>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</si>
  <si>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</si>
  <si>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</si>
  <si>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</si>
  <si>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</si>
  <si>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</si>
  <si>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</si>
  <si>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</si>
  <si>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</si>
  <si>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</si>
  <si>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</si>
  <si>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</si>
  <si>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</si>
  <si>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</si>
  <si>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</si>
  <si>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</si>
  <si>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</si>
  <si>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</si>
  <si>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</si>
  <si>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</si>
  <si>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</si>
  <si>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</si>
  <si>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</si>
  <si>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</si>
  <si>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</si>
  <si>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</si>
  <si>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</si>
  <si>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</si>
  <si>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</si>
  <si>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</si>
  <si>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</si>
  <si>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</si>
  <si>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</si>
  <si>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</si>
  <si>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</si>
  <si>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</si>
  <si>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</si>
  <si>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</si>
  <si>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</si>
  <si>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</si>
  <si>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</si>
  <si>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</si>
  <si>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</si>
  <si>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</si>
  <si>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</si>
  <si>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</si>
  <si>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</si>
  <si>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</si>
  <si>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</si>
  <si>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</si>
  <si>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</si>
  <si>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</si>
  <si>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</si>
  <si>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</si>
  <si>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</si>
  <si>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</si>
  <si>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</si>
  <si>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</si>
  <si>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</si>
  <si>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</si>
  <si>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</si>
  <si>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</si>
  <si>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</si>
  <si>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</si>
  <si>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</si>
  <si>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</si>
  <si>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</si>
  <si>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</si>
  <si>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</si>
  <si>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</si>
  <si>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</si>
  <si>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</si>
  <si>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</si>
  <si>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</si>
  <si>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</si>
  <si>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</si>
  <si>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</si>
  <si>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</si>
  <si>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</si>
  <si>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</si>
  <si>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</si>
  <si>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</si>
  <si>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</si>
  <si>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</si>
  <si>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</si>
  <si>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</si>
  <si>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</si>
  <si>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</si>
  <si>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</si>
  <si>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</si>
  <si>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</si>
  <si>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</si>
  <si>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</si>
  <si>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</si>
  <si>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</si>
  <si>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</si>
  <si>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</si>
  <si>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</si>
  <si>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</si>
  <si>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</si>
  <si>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</si>
  <si>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</si>
  <si>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</si>
  <si>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</si>
  <si>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</si>
  <si>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</si>
  <si>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</si>
  <si>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</si>
  <si>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</si>
  <si>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</si>
  <si>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</si>
  <si>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</si>
  <si>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</si>
  <si>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</si>
  <si>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</si>
  <si>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</si>
  <si>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</si>
  <si>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</si>
  <si>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</si>
  <si>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</si>
  <si>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</si>
  <si>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</si>
  <si>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</si>
  <si>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</si>
  <si>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</si>
  <si>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</si>
  <si>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</si>
  <si>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</si>
  <si>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</si>
  <si>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</si>
  <si>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</si>
  <si>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</si>
  <si>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</si>
  <si>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</si>
  <si>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</si>
  <si>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</si>
  <si>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</si>
  <si>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</si>
  <si>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</si>
  <si>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</si>
  <si>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</si>
  <si>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</si>
  <si>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</si>
  <si>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</si>
  <si>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</si>
  <si>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</si>
  <si>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</si>
  <si>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</si>
  <si>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</si>
  <si>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</si>
  <si>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</si>
  <si>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</si>
  <si>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</si>
  <si>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</si>
  <si>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</si>
  <si>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</si>
  <si>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</si>
  <si>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</si>
  <si>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</si>
  <si>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</si>
  <si>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</si>
  <si>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</si>
  <si>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</si>
  <si>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</si>
  <si>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</si>
  <si>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</si>
  <si>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</si>
  <si>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</si>
  <si>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</si>
  <si>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</si>
  <si>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</si>
  <si>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</si>
  <si>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</si>
  <si>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</si>
  <si>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</si>
  <si>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</si>
  <si>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</si>
  <si>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</si>
  <si>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</si>
  <si>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</si>
  <si>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</si>
  <si>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</si>
  <si>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</si>
  <si>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</si>
  <si>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</si>
  <si>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</si>
  <si>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</si>
  <si>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</si>
  <si>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</si>
  <si>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</si>
  <si>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</si>
  <si>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</si>
  <si>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</si>
  <si>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</si>
  <si>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</si>
  <si>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</si>
  <si>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</si>
  <si>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</si>
  <si>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</si>
  <si>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</si>
  <si>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</si>
  <si>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</si>
  <si>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</si>
  <si>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</si>
  <si>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</si>
  <si>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</si>
  <si>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</si>
  <si>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</si>
  <si>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</si>
  <si>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</si>
  <si>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</si>
  <si>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</si>
  <si>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</si>
  <si>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</si>
  <si>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</si>
  <si>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</si>
  <si>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</si>
  <si>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</si>
  <si>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</si>
  <si>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</si>
  <si>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</si>
  <si>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</si>
  <si>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</si>
  <si>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</si>
  <si>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</si>
  <si>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</si>
  <si>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</si>
  <si>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</si>
  <si>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</si>
  <si>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</si>
  <si>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</si>
  <si>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</si>
  <si>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</si>
  <si>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</si>
  <si>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</si>
  <si>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</si>
  <si>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</si>
  <si>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</si>
  <si>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</si>
  <si>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</si>
  <si>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</si>
  <si>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</si>
  <si>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</si>
  <si>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</si>
  <si>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</si>
  <si>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</si>
  <si>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</si>
  <si>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</si>
  <si>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</si>
  <si>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</si>
  <si>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</si>
  <si>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</si>
  <si>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</si>
  <si>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</si>
  <si>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</si>
  <si>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</si>
  <si>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</si>
  <si>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</si>
  <si>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</si>
  <si>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</si>
  <si>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</si>
  <si>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</si>
  <si>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</si>
  <si>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</si>
  <si>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</si>
  <si>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</si>
  <si>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</si>
  <si>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</si>
  <si>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</si>
  <si>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</si>
  <si>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</si>
  <si>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</si>
  <si>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</si>
  <si>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</si>
  <si>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</si>
  <si>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</si>
  <si>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</si>
  <si>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</si>
  <si>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</si>
  <si>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</si>
  <si>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</si>
  <si>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</si>
  <si>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</si>
  <si>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</si>
  <si>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</si>
  <si>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</si>
  <si>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</si>
  <si>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</si>
  <si>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</si>
  <si>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</si>
  <si>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</si>
  <si>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</si>
  <si>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</si>
  <si>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</si>
  <si>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</si>
  <si>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</si>
  <si>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</si>
  <si>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</si>
  <si>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</si>
  <si>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</si>
  <si>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</si>
  <si>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</si>
  <si>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</si>
  <si>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</si>
  <si>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</si>
  <si>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</si>
  <si>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</si>
  <si>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</si>
  <si>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</si>
  <si>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</si>
  <si>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</si>
  <si>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</si>
  <si>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</si>
  <si>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</si>
  <si>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</si>
  <si>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</si>
  <si>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</si>
  <si>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</si>
  <si>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</si>
  <si>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</si>
  <si>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</si>
  <si>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</si>
  <si>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</si>
  <si>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</si>
  <si>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</si>
  <si>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</si>
  <si>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</si>
  <si>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</si>
  <si>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</si>
  <si>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</si>
  <si>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</si>
  <si>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</si>
  <si>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</si>
  <si>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</si>
  <si>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</si>
  <si>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</si>
  <si>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</si>
  <si>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</si>
  <si>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</si>
  <si>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</si>
  <si>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</si>
  <si>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</si>
  <si>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</si>
  <si>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</si>
  <si>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</si>
  <si>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</si>
  <si>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</si>
  <si>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</si>
  <si>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</si>
  <si>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</si>
  <si>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</si>
  <si>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</si>
  <si>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</si>
  <si>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</si>
  <si>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</si>
  <si>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</si>
  <si>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</si>
  <si>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</si>
  <si>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</si>
  <si>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</si>
  <si>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</si>
  <si>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</si>
  <si>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</si>
  <si>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</si>
  <si>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</si>
  <si>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</si>
  <si>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</si>
  <si>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</si>
  <si>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</si>
  <si>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</si>
  <si>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</si>
  <si>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</si>
  <si>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</si>
  <si>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</si>
  <si>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</si>
  <si>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</si>
  <si>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</si>
  <si>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</si>
  <si>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</si>
  <si>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</si>
  <si>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</si>
  <si>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</si>
  <si>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</si>
  <si>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</si>
  <si>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</si>
  <si>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</si>
  <si>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</si>
  <si>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</si>
  <si>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</si>
  <si>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</si>
  <si>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</si>
  <si>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</si>
  <si>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</si>
  <si>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</si>
  <si>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</si>
  <si>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</si>
  <si>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</si>
  <si>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</si>
  <si>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</si>
  <si>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</si>
  <si>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</si>
  <si>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</si>
  <si>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</si>
  <si>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</si>
  <si>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</si>
  <si>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</si>
  <si>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</si>
  <si>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</si>
  <si>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</si>
  <si>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</si>
  <si>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</si>
  <si>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</si>
  <si>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</si>
  <si>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</si>
  <si>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</si>
  <si>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</si>
  <si>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</si>
  <si>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</si>
  <si>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</si>
  <si>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</si>
  <si>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</si>
  <si>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</si>
  <si>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</si>
  <si>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</si>
  <si>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</si>
  <si>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</si>
  <si>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</si>
  <si>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</si>
  <si>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</si>
  <si>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</si>
  <si>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</si>
  <si>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</si>
  <si>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</si>
  <si>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</si>
  <si>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</si>
  <si>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</si>
  <si>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</si>
  <si>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</si>
  <si>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</si>
  <si>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</si>
  <si>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</si>
  <si>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</si>
  <si>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</si>
  <si>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</si>
  <si>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</si>
  <si>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</si>
  <si>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</si>
  <si>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</si>
  <si>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</si>
  <si>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</si>
  <si>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</si>
  <si>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</si>
  <si>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</si>
  <si>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</si>
  <si>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</si>
  <si>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</si>
  <si>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</si>
  <si>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</si>
  <si>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</si>
  <si>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</si>
  <si>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</si>
  <si>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</si>
  <si>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</si>
  <si>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</si>
  <si>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</si>
  <si>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</si>
  <si>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</si>
  <si>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</si>
  <si>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</si>
  <si>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</si>
  <si>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</si>
  <si>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</si>
  <si>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</si>
  <si>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</si>
  <si>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</si>
  <si>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</si>
  <si>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</si>
  <si>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</si>
  <si>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</si>
  <si>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</si>
  <si>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</si>
  <si>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</si>
  <si>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</si>
  <si>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</si>
  <si>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</si>
  <si>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</si>
  <si>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</si>
  <si>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</si>
  <si>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</si>
  <si>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</si>
  <si>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</si>
  <si>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</si>
  <si>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</si>
  <si>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</si>
  <si>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</si>
  <si>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</si>
  <si>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</si>
  <si>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</si>
  <si>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</si>
  <si>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</si>
  <si>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</si>
  <si>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</si>
  <si>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</si>
  <si>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</si>
  <si>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</si>
  <si>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</si>
  <si>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</si>
  <si>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</si>
  <si>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</si>
  <si>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</si>
  <si>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</si>
  <si>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</si>
  <si>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</si>
  <si>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</si>
  <si>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</si>
  <si>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</si>
  <si>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</si>
  <si>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</si>
  <si>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</si>
  <si>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</si>
  <si>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</si>
  <si>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</si>
  <si>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</si>
  <si>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</si>
  <si>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</si>
  <si>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</si>
  <si>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</si>
  <si>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</si>
  <si>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</si>
  <si>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</si>
  <si>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</si>
  <si>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</si>
  <si>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</si>
  <si>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</si>
  <si>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</si>
  <si>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</si>
  <si>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</si>
  <si>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</si>
  <si>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</si>
  <si>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</si>
  <si>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</si>
  <si>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</si>
  <si>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</si>
  <si>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</si>
  <si>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</si>
  <si>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</si>
  <si>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</si>
  <si>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</si>
  <si>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</si>
  <si>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</si>
  <si>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</si>
  <si>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</si>
  <si>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</si>
  <si>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</si>
  <si>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</si>
  <si>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</si>
  <si>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</si>
  <si>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</si>
  <si>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</si>
  <si>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</si>
  <si>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</si>
  <si>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</si>
  <si>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</si>
  <si>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</si>
  <si>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</si>
  <si>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</si>
  <si>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</si>
  <si>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</si>
  <si>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</si>
  <si>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</si>
  <si>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</si>
  <si>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</si>
  <si>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</si>
  <si>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</si>
  <si>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</si>
  <si>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</si>
  <si>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</si>
  <si>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</si>
  <si>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</si>
  <si>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</si>
  <si>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</si>
  <si>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</si>
  <si>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</si>
  <si>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</si>
  <si>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</si>
  <si>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</si>
  <si>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</si>
  <si>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</si>
  <si>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</si>
  <si>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</si>
  <si>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</si>
  <si>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</si>
  <si>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</si>
  <si>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</si>
  <si>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</si>
  <si>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</si>
  <si>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</si>
  <si>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</si>
  <si>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</si>
  <si>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</si>
  <si>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</si>
  <si>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</si>
  <si>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</si>
  <si>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</si>
  <si>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</si>
  <si>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</si>
  <si>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</si>
  <si>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</si>
  <si>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</si>
  <si>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</si>
  <si>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</si>
  <si>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</si>
  <si>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</si>
  <si>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</si>
  <si>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</si>
  <si>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</si>
  <si>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</si>
  <si>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</si>
  <si>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</si>
  <si>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</si>
  <si>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</si>
  <si>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</si>
  <si>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</si>
  <si>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</si>
  <si>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</si>
  <si>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</si>
  <si>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</si>
  <si>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</si>
  <si>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</si>
  <si>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</si>
  <si>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</si>
  <si>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</si>
  <si>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</si>
  <si>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</si>
  <si>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</si>
  <si>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</si>
  <si>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</si>
  <si>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</si>
  <si>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</si>
  <si>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</si>
  <si>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</si>
  <si>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</si>
  <si>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</si>
  <si>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</si>
  <si>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</si>
  <si>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</si>
  <si>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</si>
  <si>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</si>
  <si>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</si>
  <si>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</si>
  <si>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</si>
  <si>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</si>
  <si>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</si>
  <si>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</si>
  <si>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</si>
  <si>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</si>
  <si>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</si>
  <si>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</si>
  <si>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</si>
  <si>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</si>
  <si>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</si>
  <si>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</si>
  <si>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</si>
  <si>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</si>
  <si>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</si>
  <si>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</si>
  <si>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</si>
  <si>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</si>
  <si>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</si>
  <si>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</si>
  <si>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</si>
  <si>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</si>
  <si>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</si>
  <si>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</si>
  <si>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</si>
  <si>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</si>
  <si>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</si>
  <si>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</si>
  <si>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</si>
  <si>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</si>
  <si>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</si>
  <si>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</si>
  <si>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</si>
  <si>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</si>
  <si>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</si>
  <si>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</si>
  <si>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</si>
  <si>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</si>
  <si>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</si>
  <si>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</si>
  <si>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</si>
  <si>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</si>
  <si>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</si>
  <si>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</si>
  <si>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</si>
  <si>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</si>
  <si>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</si>
  <si>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</si>
  <si>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</si>
  <si>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</si>
  <si>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</si>
  <si>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</si>
  <si>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</si>
  <si>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</si>
  <si>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</si>
  <si>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</si>
  <si>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</si>
  <si>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</si>
  <si>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</si>
  <si>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</si>
  <si>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</si>
  <si>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</si>
  <si>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</si>
  <si>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</si>
  <si>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</si>
  <si>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</si>
  <si>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</si>
  <si>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</si>
  <si>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</si>
  <si>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</si>
  <si>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</si>
  <si>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</si>
  <si>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</si>
  <si>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</si>
  <si>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</si>
  <si>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</si>
  <si>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</si>
  <si>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</si>
  <si>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</si>
  <si>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</si>
  <si>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</si>
  <si>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</si>
  <si>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</si>
  <si>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</si>
  <si>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</si>
  <si>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</si>
  <si>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</si>
  <si>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</si>
  <si>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</si>
  <si>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</si>
  <si>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</si>
  <si>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</si>
  <si>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</si>
  <si>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</si>
  <si>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</si>
  <si>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</si>
  <si>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</si>
  <si>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</si>
  <si>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</si>
  <si>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</si>
  <si>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</si>
  <si>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</si>
  <si>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</si>
  <si>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</si>
  <si>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</si>
  <si>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</si>
  <si>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</si>
  <si>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</si>
  <si>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</si>
  <si>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</si>
  <si>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</si>
  <si>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</si>
  <si>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</si>
  <si>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</si>
  <si>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</si>
  <si>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</si>
  <si>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</si>
  <si>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</si>
  <si>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</si>
  <si>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</si>
  <si>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</si>
  <si>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</si>
  <si>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</si>
  <si>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</si>
  <si>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</si>
  <si>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</si>
  <si>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</si>
  <si>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</si>
  <si>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</si>
  <si>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</si>
  <si>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</si>
  <si>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</si>
  <si>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</si>
  <si>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</si>
  <si>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</si>
  <si>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</si>
  <si>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</si>
  <si>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</si>
  <si>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</si>
  <si>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</si>
  <si>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</si>
  <si>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</si>
  <si>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</si>
  <si>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</si>
  <si>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</si>
  <si>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</si>
  <si>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</si>
  <si>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</si>
  <si>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</si>
  <si>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</si>
  <si>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</si>
  <si>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</si>
  <si>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</si>
  <si>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</si>
  <si>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</si>
  <si>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</si>
  <si>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</si>
  <si>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</si>
  <si>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</si>
  <si>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</si>
  <si>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</si>
  <si>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</si>
  <si>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</si>
  <si>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</si>
  <si>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</si>
  <si>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</si>
  <si>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</si>
  <si>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</si>
  <si>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</si>
  <si>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</si>
  <si>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</si>
  <si>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</si>
  <si>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</si>
  <si>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</si>
  <si>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</si>
  <si>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</si>
  <si>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</si>
  <si>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</si>
  <si>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</si>
  <si>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</si>
  <si>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</si>
  <si>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</si>
  <si>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</si>
  <si>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</si>
  <si>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</si>
  <si>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</si>
  <si>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</si>
  <si>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</si>
  <si>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</si>
  <si>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</si>
  <si>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</si>
  <si>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</si>
  <si>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</si>
  <si>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</si>
  <si>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</si>
  <si>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</si>
  <si>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</si>
  <si>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</si>
  <si>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</si>
  <si>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</si>
  <si>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</si>
  <si>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</si>
  <si>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</si>
  <si>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</si>
  <si>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</si>
  <si>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</si>
  <si>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</si>
  <si>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</si>
  <si>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</si>
  <si>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</si>
  <si>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</si>
  <si>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</si>
  <si>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</si>
  <si>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</si>
  <si>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</si>
  <si>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</si>
  <si>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</si>
  <si>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</si>
  <si>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</si>
  <si>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</si>
  <si>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</si>
  <si>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</si>
  <si>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</si>
  <si>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</si>
  <si>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</si>
  <si>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</si>
  <si>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</si>
  <si>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</si>
  <si>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</si>
  <si>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</si>
  <si>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</si>
  <si>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</si>
  <si>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</si>
  <si>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</si>
  <si>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</si>
  <si>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</si>
  <si>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</si>
  <si>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</si>
  <si>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</si>
  <si>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</si>
  <si>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</si>
  <si>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</si>
  <si>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</si>
  <si>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</si>
  <si>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</si>
  <si>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</si>
  <si>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</si>
  <si>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</si>
  <si>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</si>
  <si>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</si>
  <si>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</si>
  <si>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</si>
  <si>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</si>
  <si>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</si>
  <si>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</si>
  <si>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</si>
  <si>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</si>
  <si>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</si>
  <si>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</si>
  <si>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</si>
  <si>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</si>
  <si>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</si>
  <si>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</si>
  <si>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</si>
  <si>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</si>
  <si>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</si>
  <si>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</si>
  <si>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</si>
  <si>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</si>
  <si>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</si>
  <si>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</si>
  <si>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</si>
  <si>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</si>
  <si>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</si>
  <si>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</si>
  <si>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</si>
  <si>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</si>
  <si>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</si>
  <si>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</si>
  <si>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</si>
  <si>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</si>
  <si>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</si>
  <si>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</si>
  <si>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</si>
  <si>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</si>
  <si>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</si>
  <si>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</si>
  <si>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</si>
  <si>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</si>
  <si>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</si>
  <si>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</si>
  <si>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</si>
  <si>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</si>
  <si>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</si>
  <si>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</si>
  <si>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</si>
  <si>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</si>
  <si>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</si>
  <si>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</si>
  <si>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</si>
  <si>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</si>
  <si>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</si>
  <si>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</si>
  <si>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</si>
  <si>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</si>
  <si>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</si>
  <si>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</si>
  <si>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</si>
  <si>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</si>
  <si>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</si>
  <si>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</si>
  <si>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</si>
  <si>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</si>
  <si>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</si>
  <si>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</si>
  <si>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</si>
  <si>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</si>
  <si>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</si>
  <si>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</si>
  <si>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</si>
  <si>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</si>
  <si>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</si>
  <si>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</si>
  <si>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</si>
  <si>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</si>
  <si>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</si>
  <si>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</si>
  <si>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</si>
  <si>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</si>
  <si>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</si>
  <si>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</si>
  <si>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</si>
  <si>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</si>
  <si>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</si>
  <si>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</si>
  <si>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</si>
  <si>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</si>
  <si>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</si>
  <si>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</si>
  <si>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</si>
  <si>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</si>
  <si>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</si>
  <si>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</si>
  <si>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</si>
  <si>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</si>
  <si>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</si>
  <si>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</si>
  <si>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</si>
  <si>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</si>
  <si>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</si>
  <si>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</si>
  <si>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</si>
  <si>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</si>
  <si>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</si>
  <si>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</si>
  <si>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</si>
  <si>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</si>
  <si>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</si>
  <si>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</si>
  <si>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</si>
  <si>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</si>
  <si>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</si>
  <si>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</si>
  <si>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</si>
  <si>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</si>
  <si>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</si>
  <si>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</si>
  <si>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</si>
  <si>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</si>
  <si>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</si>
  <si>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</si>
  <si>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</si>
  <si>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</si>
  <si>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</si>
  <si>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</si>
  <si>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</si>
  <si>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</si>
  <si>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</si>
  <si>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</si>
  <si>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</si>
  <si>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</si>
  <si>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</si>
  <si>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</si>
  <si>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</si>
  <si>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</si>
  <si>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</si>
  <si>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</si>
  <si>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</si>
  <si>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</si>
  <si>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</si>
  <si>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</si>
  <si>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</si>
  <si>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</si>
  <si>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</si>
  <si>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</si>
  <si>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</si>
  <si>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</si>
  <si>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</si>
  <si>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</si>
  <si>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</si>
  <si>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</si>
  <si>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</si>
  <si>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</si>
  <si>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</si>
  <si>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</si>
  <si>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</si>
  <si>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</si>
  <si>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</si>
  <si>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</si>
  <si>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</si>
  <si>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</si>
  <si>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</si>
  <si>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</si>
  <si>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</si>
  <si>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</si>
  <si>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</si>
  <si>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</si>
  <si>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</si>
  <si>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</si>
  <si>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</si>
  <si>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</si>
  <si>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</si>
  <si>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</si>
  <si>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</si>
  <si>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</si>
  <si>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</si>
  <si>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</si>
  <si>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</si>
  <si>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</si>
  <si>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</si>
  <si>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</si>
  <si>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</si>
  <si>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</si>
  <si>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</si>
  <si>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</si>
  <si>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</si>
  <si>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</si>
  <si>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</si>
  <si>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</si>
  <si>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</si>
  <si>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</si>
  <si>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</si>
  <si>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</si>
  <si>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</si>
  <si>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</si>
  <si>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</si>
  <si>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</si>
  <si>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</si>
  <si>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</si>
  <si>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</si>
  <si>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</si>
  <si>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</si>
  <si>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</si>
  <si>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</si>
  <si>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</si>
  <si>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</si>
  <si>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</si>
  <si>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</si>
  <si>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</si>
  <si>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</si>
  <si>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</si>
  <si>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</si>
  <si>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</si>
  <si>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</si>
  <si>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</si>
  <si>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</si>
  <si>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</si>
  <si>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</si>
  <si>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</si>
  <si>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</si>
  <si>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</si>
  <si>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</si>
  <si>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</si>
  <si>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</si>
  <si>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</si>
  <si>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</si>
  <si>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</si>
  <si>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</si>
  <si>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</si>
  <si>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</si>
  <si>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</si>
  <si>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</si>
  <si>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</si>
  <si>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</si>
  <si>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</si>
  <si>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</si>
  <si>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</si>
  <si>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</si>
  <si>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</si>
  <si>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</si>
  <si>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</si>
  <si>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</si>
  <si>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</si>
  <si>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</si>
  <si>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</si>
  <si>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</si>
  <si>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</si>
  <si>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</si>
  <si>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</si>
  <si>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</si>
  <si>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</si>
  <si>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</si>
  <si>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</si>
  <si>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</si>
  <si>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</si>
  <si>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</si>
  <si>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</si>
  <si>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</si>
  <si>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</si>
  <si>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</si>
  <si>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</si>
  <si>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</si>
  <si>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</si>
  <si>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</si>
  <si>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</si>
  <si>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</si>
  <si>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</si>
  <si>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</si>
  <si>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</si>
  <si>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</si>
  <si>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</si>
  <si>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</si>
  <si>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</si>
  <si>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</si>
  <si>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</si>
  <si>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</si>
  <si>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</si>
  <si>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</si>
  <si>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</si>
  <si>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</si>
  <si>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</si>
  <si>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</si>
  <si>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</si>
  <si>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</si>
  <si>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</si>
  <si>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</si>
  <si>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</si>
  <si>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</si>
  <si>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</si>
  <si>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</si>
  <si>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</si>
  <si>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</si>
  <si>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</si>
  <si>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</si>
  <si>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</si>
  <si>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</si>
  <si>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</si>
  <si>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</si>
  <si>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</si>
  <si>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</si>
  <si>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</si>
  <si>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</si>
  <si>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</si>
  <si>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</si>
  <si>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</si>
  <si>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</si>
  <si>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</si>
  <si>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</si>
  <si>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</si>
  <si>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</si>
  <si>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</si>
  <si>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</si>
  <si>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</si>
  <si>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</si>
  <si>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</si>
  <si>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</si>
  <si>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</si>
  <si>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</si>
  <si>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</si>
  <si>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</si>
  <si>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</si>
  <si>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</si>
  <si>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</si>
  <si>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</si>
  <si>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</si>
  <si>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</si>
  <si>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</si>
  <si>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</si>
  <si>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</si>
  <si>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</si>
  <si>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</si>
  <si>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</si>
  <si>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</si>
  <si>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</si>
  <si>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</si>
  <si>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</si>
  <si>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</si>
  <si>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</si>
  <si>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</si>
  <si>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</si>
  <si>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</si>
  <si>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</si>
  <si>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</si>
  <si>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</si>
  <si>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</si>
  <si>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</si>
  <si>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</si>
  <si>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</si>
  <si>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</si>
  <si>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</si>
  <si>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</si>
  <si>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</si>
  <si>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</si>
  <si>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</si>
  <si>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</si>
  <si>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</si>
  <si>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</si>
  <si>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</si>
  <si>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</si>
  <si>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</si>
  <si>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</si>
  <si>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</si>
  <si>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</si>
  <si>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</si>
  <si>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</si>
  <si>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</si>
  <si>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</si>
  <si>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</si>
  <si>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</si>
  <si>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</si>
  <si>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</si>
  <si>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</si>
  <si>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</si>
  <si>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</si>
  <si>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</si>
  <si>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</si>
  <si>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</si>
  <si>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</si>
  <si>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</si>
  <si>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</si>
  <si>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</si>
  <si>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</si>
  <si>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</si>
  <si>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</si>
  <si>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</si>
  <si>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</si>
  <si>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</si>
  <si>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</si>
  <si>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</si>
  <si>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</si>
  <si>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</si>
  <si>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</si>
  <si>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</si>
  <si>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</si>
  <si>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</si>
  <si>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</si>
  <si>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</si>
  <si>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</si>
  <si>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</si>
  <si>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</si>
  <si>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</si>
  <si>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</si>
  <si>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</si>
  <si>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</si>
  <si>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</si>
  <si>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</si>
  <si>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</si>
  <si>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</si>
  <si>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</si>
  <si>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</si>
  <si>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</si>
  <si>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</si>
  <si>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</si>
  <si>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</si>
  <si>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</si>
  <si>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</si>
  <si>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</si>
  <si>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</si>
  <si>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</si>
  <si>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</si>
  <si>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</si>
  <si>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</si>
  <si>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</si>
  <si>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</si>
  <si>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</si>
  <si>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</si>
  <si>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</si>
  <si>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</si>
  <si>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</si>
  <si>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</si>
  <si>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</si>
  <si>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</si>
  <si>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</si>
  <si>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</si>
  <si>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</si>
  <si>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</si>
  <si>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</si>
  <si>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</si>
  <si>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</si>
  <si>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</si>
  <si>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</si>
  <si>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</si>
  <si>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</si>
  <si>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</si>
  <si>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</si>
  <si>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</si>
  <si>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</si>
  <si>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</si>
  <si>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</si>
  <si>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</si>
  <si>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</si>
  <si>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</si>
  <si>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</si>
  <si>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</si>
  <si>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</si>
  <si>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</si>
  <si>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</si>
  <si>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</si>
  <si>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</si>
  <si>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</si>
  <si>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</si>
  <si>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</si>
  <si>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</si>
  <si>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</si>
  <si>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</si>
  <si>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</si>
  <si>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</si>
  <si>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</si>
  <si>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</si>
  <si>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</si>
  <si>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</si>
  <si>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</si>
  <si>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</si>
  <si>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</si>
  <si>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</si>
  <si>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</si>
  <si>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</si>
  <si>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</si>
  <si>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</si>
  <si>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</si>
  <si>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</si>
  <si>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</si>
  <si>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</si>
  <si>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</si>
  <si>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</si>
  <si>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</si>
  <si>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</si>
  <si>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</si>
  <si>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</si>
  <si>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</si>
  <si>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</si>
  <si>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</si>
  <si>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</si>
  <si>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</si>
  <si>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</si>
  <si>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</si>
  <si>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</si>
  <si>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</si>
  <si>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</si>
  <si>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</si>
  <si>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</si>
  <si>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</si>
  <si>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</si>
  <si>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</si>
  <si>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</si>
  <si>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</si>
  <si>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</si>
  <si>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</si>
  <si>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</si>
  <si>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</si>
  <si>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</si>
  <si>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</si>
  <si>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</si>
  <si>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</si>
  <si>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</si>
  <si>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</si>
  <si>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</si>
  <si>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</si>
  <si>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</si>
  <si>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</si>
  <si>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</si>
  <si>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</si>
  <si>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</si>
  <si>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</si>
  <si>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</si>
  <si>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</si>
  <si>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</si>
  <si>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</si>
  <si>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</si>
  <si>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</si>
  <si>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</si>
  <si>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</si>
  <si>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</si>
  <si>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</si>
  <si>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</si>
  <si>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</si>
  <si>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</si>
  <si>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</si>
  <si>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</si>
  <si>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</si>
  <si>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</si>
  <si>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</si>
  <si>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</si>
  <si>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</si>
  <si>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</si>
  <si>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</si>
  <si>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</si>
  <si>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</si>
  <si>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</si>
  <si>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</si>
  <si>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</si>
  <si>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</si>
  <si>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</si>
  <si>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</si>
  <si>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</si>
  <si>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</si>
  <si>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</si>
  <si>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</si>
  <si>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</si>
  <si>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</si>
  <si>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</si>
  <si>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</si>
  <si>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</si>
  <si>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</si>
  <si>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</si>
  <si>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</si>
  <si>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</si>
  <si>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</si>
  <si>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</si>
  <si>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</si>
  <si>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</si>
  <si>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</si>
  <si>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</si>
  <si>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</si>
  <si>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</si>
  <si>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</si>
  <si>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</si>
  <si>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</si>
  <si>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</si>
  <si>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</si>
  <si>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</si>
  <si>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</si>
  <si>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</si>
  <si>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</si>
  <si>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</si>
  <si>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</si>
  <si>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</si>
  <si>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</si>
  <si>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</si>
  <si>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</si>
  <si>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</si>
  <si>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</si>
  <si>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</si>
  <si>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</si>
  <si>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</si>
  <si>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</si>
  <si>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</si>
  <si>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</si>
  <si>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</si>
  <si>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</si>
  <si>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</si>
  <si>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</si>
  <si>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</si>
  <si>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</si>
  <si>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</si>
  <si>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</si>
  <si>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</si>
  <si>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</si>
  <si>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</si>
  <si>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</si>
  <si>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</si>
  <si>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</si>
  <si>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</si>
  <si>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</si>
  <si>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</si>
  <si>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</si>
  <si>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</si>
  <si>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</si>
  <si>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</si>
  <si>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</si>
  <si>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</si>
  <si>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</si>
  <si>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</si>
  <si>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</si>
  <si>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</si>
  <si>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</si>
  <si>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</si>
  <si>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</si>
  <si>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</si>
  <si>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</si>
  <si>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</si>
  <si>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</si>
  <si>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</si>
  <si>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</si>
  <si>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</si>
  <si>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</si>
  <si>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</si>
  <si>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</si>
  <si>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</si>
  <si>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</si>
  <si>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</si>
  <si>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</si>
  <si>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</si>
  <si>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</si>
  <si>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</si>
  <si>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</si>
  <si>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</si>
  <si>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</si>
  <si>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</si>
  <si>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</si>
  <si>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</si>
  <si>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</si>
  <si>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</si>
  <si>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</si>
  <si>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</si>
  <si>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</si>
  <si>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</si>
  <si>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</si>
  <si>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</si>
  <si>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</si>
  <si>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</si>
  <si>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</si>
  <si>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</si>
  <si>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</si>
  <si>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</si>
  <si>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</si>
  <si>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</si>
  <si>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</si>
  <si>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</si>
  <si>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</si>
  <si>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</si>
  <si>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</si>
  <si>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</si>
  <si>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</si>
  <si>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</si>
  <si>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</si>
  <si>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</si>
  <si>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</si>
  <si>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</si>
  <si>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</si>
  <si>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</si>
  <si>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</si>
  <si>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</si>
  <si>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</si>
  <si>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</si>
  <si>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</si>
  <si>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</si>
  <si>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</si>
  <si>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</si>
  <si>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</si>
  <si>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</si>
  <si>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</si>
  <si>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</si>
  <si>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</si>
  <si>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</si>
  <si>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</si>
  <si>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</si>
  <si>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</si>
  <si>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</si>
  <si>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</si>
  <si>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</si>
  <si>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</si>
  <si>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</si>
  <si>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</si>
  <si>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</si>
  <si>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</si>
  <si>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</si>
  <si>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</si>
  <si>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</si>
  <si>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</si>
  <si>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</si>
  <si>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</si>
  <si>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</si>
  <si>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</si>
  <si>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</si>
  <si>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</si>
  <si>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</si>
  <si>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</si>
  <si>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</si>
  <si>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</si>
  <si>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</si>
  <si>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</si>
  <si>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</si>
  <si>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</si>
  <si>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</si>
  <si>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</si>
  <si>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</si>
  <si>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</si>
  <si>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</si>
  <si>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</si>
  <si>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</si>
  <si>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</si>
  <si>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</si>
  <si>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</si>
  <si>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</si>
  <si>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</si>
  <si>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</si>
  <si>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</si>
  <si>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</si>
  <si>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</si>
  <si>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</si>
  <si>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</si>
  <si>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</si>
  <si>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</si>
  <si>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</si>
  <si>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</si>
  <si>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</si>
  <si>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</si>
  <si>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</si>
  <si>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</si>
  <si>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</si>
  <si>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</si>
  <si>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</si>
  <si>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</si>
  <si>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</si>
  <si>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</si>
  <si>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</si>
  <si>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</si>
  <si>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</si>
  <si>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</si>
  <si>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</si>
  <si>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</si>
  <si>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</si>
  <si>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</si>
  <si>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</si>
  <si>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</si>
  <si>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</si>
  <si>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</si>
  <si>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</si>
  <si>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</si>
  <si>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</si>
  <si>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</si>
  <si>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</si>
  <si>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</si>
  <si>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</si>
  <si>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</si>
  <si>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</si>
  <si>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</si>
  <si>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</si>
  <si>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</si>
  <si>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</si>
  <si>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</si>
  <si>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</si>
  <si>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</si>
  <si>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</si>
  <si>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</si>
  <si>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</si>
  <si>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</si>
  <si>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</si>
  <si>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</si>
  <si>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</si>
  <si>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</si>
  <si>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</si>
  <si>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</si>
  <si>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</si>
  <si>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</si>
  <si>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</si>
  <si>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</si>
  <si>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</si>
  <si>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</si>
  <si>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</si>
  <si>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</si>
  <si>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</si>
  <si>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</si>
  <si>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</si>
  <si>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</si>
  <si>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</si>
  <si>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</si>
  <si>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</si>
  <si>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</si>
  <si>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</si>
  <si>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</si>
  <si>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</si>
  <si>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</si>
  <si>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</si>
  <si>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</si>
  <si>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</si>
  <si>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</si>
  <si>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</si>
  <si>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</si>
  <si>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</si>
  <si>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</si>
  <si>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</si>
  <si>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</si>
  <si>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</si>
  <si>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</si>
  <si>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</si>
  <si>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</si>
  <si>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</si>
  <si>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</si>
  <si>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</si>
  <si>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</si>
  <si>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</si>
  <si>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</si>
  <si>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</si>
  <si>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</si>
  <si>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</si>
  <si>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</si>
  <si>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</si>
  <si>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</si>
  <si>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</si>
  <si>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</si>
  <si>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</si>
  <si>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</si>
  <si>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</si>
  <si>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</si>
  <si>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</si>
  <si>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</si>
  <si>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</si>
  <si>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</si>
  <si>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</si>
  <si>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</si>
  <si>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</si>
  <si>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</si>
  <si>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</si>
  <si>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</si>
  <si>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</si>
  <si>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</si>
  <si>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</si>
  <si>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</si>
  <si>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</si>
  <si>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</si>
  <si>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</si>
  <si>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</si>
  <si>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</si>
  <si>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</si>
  <si>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</si>
  <si>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</si>
  <si>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</si>
  <si>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</si>
  <si>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</si>
  <si>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</si>
  <si>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</si>
  <si>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</si>
  <si>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</si>
  <si>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</si>
  <si>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</si>
  <si>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</si>
  <si>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</si>
  <si>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</si>
  <si>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</si>
  <si>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</si>
  <si>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</si>
  <si>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</si>
  <si>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</si>
  <si>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</si>
  <si>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</si>
  <si>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</si>
  <si>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</si>
  <si>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</si>
  <si>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</si>
  <si>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</si>
  <si>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</si>
  <si>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</si>
  <si>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</si>
  <si>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</si>
  <si>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</si>
  <si>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</si>
  <si>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</si>
  <si>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</si>
  <si>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</si>
  <si>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</si>
  <si>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</si>
  <si>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</si>
  <si>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</si>
  <si>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</si>
  <si>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</si>
  <si>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</si>
  <si>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</si>
  <si>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</si>
  <si>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</si>
  <si>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</si>
  <si>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</si>
  <si>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</si>
  <si>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</si>
  <si>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</si>
  <si>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</si>
  <si>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</si>
  <si>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</si>
  <si>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</si>
  <si>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</si>
  <si>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</si>
  <si>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</si>
  <si>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</si>
  <si>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</si>
  <si>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</si>
  <si>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</si>
  <si>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</si>
  <si>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</si>
  <si>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</si>
  <si>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</si>
  <si>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</si>
  <si>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</si>
  <si>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</si>
  <si>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</si>
  <si>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</si>
  <si>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</si>
  <si>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</si>
  <si>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</si>
  <si>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</si>
  <si>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</si>
  <si>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</si>
  <si>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</si>
  <si>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</si>
  <si>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</si>
  <si>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</si>
  <si>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</si>
  <si>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</si>
  <si>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</si>
  <si>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</si>
  <si>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</si>
  <si>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</si>
  <si>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</si>
  <si>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</si>
  <si>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</si>
  <si>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</si>
  <si>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</si>
  <si>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</si>
  <si>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</si>
  <si>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</si>
  <si>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</si>
  <si>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</si>
  <si>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</si>
  <si>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</si>
  <si>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</si>
  <si>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</si>
  <si>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</si>
  <si>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</si>
  <si>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</si>
  <si>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</si>
  <si>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</si>
  <si>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</si>
  <si>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</si>
  <si>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</si>
  <si>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</si>
  <si>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</si>
  <si>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</si>
  <si>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</si>
  <si>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</si>
  <si>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</si>
  <si>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</si>
  <si>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</si>
  <si>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</si>
  <si>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</si>
  <si>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</si>
  <si>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</si>
  <si>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</si>
  <si>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</si>
  <si>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</si>
  <si>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</si>
  <si>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</si>
  <si>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</si>
  <si>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</si>
  <si>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</si>
  <si>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</si>
  <si>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</si>
  <si>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</si>
  <si>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</si>
  <si>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</si>
  <si>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</si>
  <si>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</si>
  <si>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</si>
  <si>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</si>
  <si>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</si>
  <si>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</si>
  <si>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</si>
  <si>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</si>
  <si>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</si>
  <si>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</si>
  <si>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</si>
  <si>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</si>
  <si>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</si>
  <si>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</si>
  <si>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</si>
  <si>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</si>
  <si>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</si>
  <si>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</si>
  <si>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</si>
  <si>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</si>
  <si>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</si>
  <si>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</si>
  <si>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</si>
  <si>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</si>
  <si>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</si>
  <si>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</si>
  <si>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</si>
  <si>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</si>
  <si>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</si>
  <si>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</si>
  <si>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</si>
  <si>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</si>
  <si>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</si>
  <si>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</si>
  <si>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</si>
  <si>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</si>
  <si>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</si>
  <si>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</si>
  <si>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</si>
  <si>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</si>
  <si>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</si>
  <si>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</si>
  <si>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</si>
  <si>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</si>
  <si>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</si>
  <si>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</si>
  <si>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</si>
  <si>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</si>
  <si>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</si>
  <si>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</si>
  <si>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</si>
  <si>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</si>
  <si>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</si>
  <si>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</si>
  <si>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</si>
  <si>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</si>
  <si>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</si>
  <si>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</si>
  <si>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</si>
  <si>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</si>
  <si>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</si>
  <si>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</si>
  <si>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</si>
  <si>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</si>
  <si>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</si>
  <si>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</si>
  <si>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</si>
  <si>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</si>
  <si>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</si>
  <si>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</si>
  <si>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</si>
  <si>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</si>
  <si>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</si>
  <si>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</si>
  <si>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</si>
  <si>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</si>
  <si>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</si>
  <si>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</si>
  <si>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</si>
  <si>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</si>
  <si>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</si>
  <si>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</si>
  <si>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</si>
  <si>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</si>
  <si>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</si>
  <si>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</si>
  <si>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</si>
  <si>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</si>
  <si>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</si>
  <si>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</si>
  <si>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</si>
  <si>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</si>
  <si>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</si>
  <si>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</si>
  <si>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</si>
  <si>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</si>
  <si>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</si>
  <si>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</si>
  <si>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</si>
  <si>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</si>
  <si>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</si>
  <si>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</si>
  <si>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</si>
  <si>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</si>
  <si>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</si>
  <si>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</si>
  <si>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</si>
  <si>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</si>
  <si>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</si>
  <si>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</si>
  <si>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</si>
  <si>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</si>
  <si>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</si>
  <si>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</si>
  <si>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</si>
  <si>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</si>
  <si>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</si>
  <si>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</si>
  <si>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</si>
  <si>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</si>
  <si>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</si>
  <si>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</si>
  <si>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</si>
  <si>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</si>
  <si>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</si>
  <si>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</si>
  <si>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</si>
  <si>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</si>
  <si>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</si>
  <si>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</si>
  <si>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</si>
  <si>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</si>
  <si>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</si>
  <si>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</si>
  <si>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</si>
  <si>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</si>
  <si>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</si>
  <si>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</si>
  <si>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</si>
  <si>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</si>
  <si>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</si>
  <si>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</si>
  <si>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</si>
  <si>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</si>
  <si>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</si>
  <si>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</si>
  <si>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</si>
  <si>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</si>
  <si>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</si>
  <si>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</si>
  <si>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</si>
  <si>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</si>
  <si>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</si>
  <si>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</si>
  <si>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</si>
  <si>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</si>
  <si>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</si>
  <si>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</si>
  <si>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</si>
  <si>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</si>
  <si>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</si>
  <si>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</si>
  <si>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</si>
  <si>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</si>
  <si>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</si>
  <si>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</si>
  <si>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</si>
  <si>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</si>
  <si>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</si>
  <si>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</si>
  <si>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</si>
  <si>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</si>
  <si>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</si>
  <si>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</si>
  <si>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</si>
  <si>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</si>
  <si>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</si>
  <si>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</si>
  <si>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</si>
  <si>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</si>
  <si>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</si>
  <si>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</si>
  <si>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</si>
  <si>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</si>
  <si>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</si>
  <si>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</si>
  <si>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</si>
  <si>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</si>
  <si>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</si>
  <si>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</si>
  <si>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</si>
  <si>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</si>
  <si>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</si>
  <si>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</si>
  <si>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</si>
  <si>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</si>
  <si>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</si>
  <si>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</si>
  <si>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</si>
  <si>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</si>
  <si>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</si>
  <si>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</si>
  <si>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</si>
  <si>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</si>
  <si>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</si>
  <si>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</si>
  <si>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</si>
  <si>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</si>
  <si>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</si>
  <si>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</si>
  <si>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</si>
  <si>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</si>
  <si>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</si>
  <si>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</si>
  <si>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</si>
  <si>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</si>
  <si>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</si>
  <si>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</si>
  <si>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</si>
  <si>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</si>
  <si>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</si>
  <si>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</si>
  <si>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</si>
  <si>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</si>
  <si>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</si>
  <si>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</si>
  <si>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</si>
  <si>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</si>
  <si>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</si>
  <si>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</si>
  <si>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</si>
  <si>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</si>
  <si>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</si>
  <si>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</si>
  <si>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</si>
  <si>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</si>
  <si>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</si>
  <si>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</si>
  <si>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</si>
  <si>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</si>
  <si>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</si>
  <si>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</si>
  <si>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</si>
  <si>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</si>
  <si>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</si>
  <si>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</si>
  <si>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</si>
  <si>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</si>
  <si>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</si>
  <si>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</si>
  <si>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</si>
  <si>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</si>
  <si>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</si>
  <si>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</si>
  <si>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</si>
  <si>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</si>
  <si>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</si>
  <si>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</si>
  <si>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</si>
  <si>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</si>
  <si>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</si>
  <si>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</si>
  <si>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</si>
  <si>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</si>
  <si>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</si>
  <si>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</si>
  <si>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</si>
  <si>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</si>
  <si>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</si>
  <si>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</si>
  <si>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</si>
  <si>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</si>
  <si>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</si>
  <si>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</si>
  <si>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</si>
  <si>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</si>
  <si>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</si>
  <si>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</si>
  <si>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</si>
  <si>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</si>
  <si>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</si>
  <si>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</si>
  <si>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</si>
  <si>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</si>
  <si>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</si>
  <si>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</si>
  <si>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</si>
  <si>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</si>
  <si>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</si>
  <si>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</si>
  <si>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</si>
  <si>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</si>
  <si>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</si>
  <si>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</si>
  <si>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</si>
  <si>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</si>
  <si>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</si>
  <si>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</si>
  <si>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</si>
  <si>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</si>
  <si>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</si>
  <si>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</si>
  <si>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</si>
  <si>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</si>
  <si>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</si>
  <si>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</si>
  <si>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</si>
  <si>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</si>
  <si>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</si>
  <si>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</si>
  <si>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</si>
  <si>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</si>
  <si>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</si>
  <si>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</si>
  <si>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</si>
  <si>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</si>
  <si>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</si>
  <si>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</si>
  <si>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</si>
  <si>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</si>
  <si>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</si>
  <si>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</si>
  <si>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</si>
  <si>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</si>
  <si>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</si>
  <si>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</si>
  <si>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</si>
  <si>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</si>
  <si>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</si>
  <si>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</si>
  <si>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</si>
  <si>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</si>
  <si>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</si>
  <si>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</si>
  <si>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</si>
  <si>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</si>
  <si>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</si>
  <si>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</si>
  <si>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</si>
  <si>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</si>
  <si>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</si>
  <si>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</si>
  <si>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</si>
  <si>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</si>
  <si>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</si>
  <si>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</si>
  <si>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</si>
  <si>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</si>
  <si>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</si>
  <si>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</si>
  <si>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</si>
  <si>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</si>
  <si>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</si>
  <si>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</si>
  <si>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</si>
  <si>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</si>
  <si>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</si>
  <si>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</si>
  <si>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</si>
  <si>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</si>
  <si>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</si>
  <si>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</si>
  <si>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</si>
  <si>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</si>
  <si>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</si>
  <si>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</si>
  <si>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</si>
  <si>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</si>
  <si>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</si>
  <si>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</si>
  <si>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</si>
  <si>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</si>
  <si>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</si>
  <si>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</si>
  <si>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</si>
  <si>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</si>
  <si>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</si>
  <si>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</si>
  <si>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</si>
  <si>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</si>
  <si>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</si>
  <si>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</si>
  <si>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</si>
  <si>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</si>
  <si>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</si>
  <si>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</si>
  <si>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</si>
  <si>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</si>
  <si>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</si>
  <si>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</si>
  <si>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</si>
  <si>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</si>
  <si>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</si>
  <si>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</si>
  <si>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</si>
  <si>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</si>
  <si>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</si>
  <si>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</si>
  <si>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</si>
  <si>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</si>
  <si>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</si>
  <si>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</si>
  <si>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</si>
  <si>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</si>
  <si>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</si>
  <si>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</si>
  <si>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</si>
  <si>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</si>
  <si>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</si>
  <si>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</si>
  <si>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</si>
  <si>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</si>
  <si>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</si>
  <si>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</si>
  <si>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</si>
  <si>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</si>
  <si>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</si>
  <si>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</si>
  <si>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</si>
  <si>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</si>
  <si>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</si>
  <si>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</si>
  <si>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</si>
  <si>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</si>
  <si>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</si>
  <si>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</si>
  <si>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</si>
  <si>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</si>
  <si>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</si>
  <si>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</si>
  <si>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</si>
  <si>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</si>
  <si>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</si>
  <si>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</si>
  <si>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</si>
  <si>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</si>
  <si>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</si>
  <si>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</si>
  <si>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</si>
  <si>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</si>
  <si>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</si>
  <si>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</si>
  <si>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</si>
  <si>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</si>
  <si>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</si>
  <si>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</si>
  <si>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</si>
  <si>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</si>
  <si>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</si>
  <si>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</si>
  <si>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</si>
  <si>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</si>
  <si>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</si>
  <si>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</si>
  <si>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</si>
  <si>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</si>
  <si>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</si>
  <si>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</si>
  <si>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</si>
  <si>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</si>
  <si>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</si>
  <si>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</si>
  <si>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</si>
  <si>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</si>
  <si>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</si>
  <si>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</si>
  <si>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</si>
  <si>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</si>
  <si>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</si>
  <si>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</si>
  <si>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</si>
  <si>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</si>
  <si>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</si>
  <si>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</si>
  <si>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</si>
  <si>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</si>
  <si>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</si>
  <si>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</si>
  <si>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</si>
  <si>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</si>
  <si>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</si>
  <si>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</si>
  <si>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</si>
  <si>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</si>
  <si>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</si>
  <si>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</si>
  <si>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</si>
  <si>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</si>
  <si>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</si>
  <si>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</si>
  <si>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</si>
  <si>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</si>
  <si>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</si>
  <si>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</si>
  <si>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</si>
  <si>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</si>
  <si>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</si>
  <si>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</si>
  <si>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</si>
  <si>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</si>
  <si>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</si>
  <si>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</si>
  <si>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</si>
  <si>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</si>
  <si>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</si>
  <si>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</si>
  <si>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</si>
  <si>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</si>
  <si>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</si>
  <si>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</si>
  <si>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</si>
  <si>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</si>
  <si>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</si>
  <si>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</si>
  <si>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</si>
  <si>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</si>
  <si>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</si>
  <si>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</si>
  <si>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</si>
  <si>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</si>
  <si>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</si>
  <si>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</si>
  <si>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</si>
  <si>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</si>
  <si>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</si>
  <si>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</si>
  <si>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</si>
  <si>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</si>
  <si>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</si>
  <si>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</si>
  <si>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</si>
  <si>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</si>
  <si>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</si>
  <si>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</si>
  <si>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</si>
  <si>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</si>
  <si>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</si>
  <si>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</si>
  <si>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</si>
  <si>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</si>
  <si>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</si>
  <si>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</si>
  <si>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</si>
  <si>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</si>
  <si>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</si>
  <si>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</si>
  <si>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</si>
  <si>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</si>
  <si>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</si>
  <si>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</si>
  <si>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</si>
  <si>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</si>
  <si>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</si>
  <si>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</si>
  <si>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</si>
  <si>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</si>
  <si>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</si>
  <si>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</si>
  <si>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</si>
  <si>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</si>
  <si>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</si>
  <si>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</si>
  <si>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</si>
  <si>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</si>
  <si>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</si>
  <si>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</si>
  <si>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</si>
  <si>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</si>
  <si>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</si>
  <si>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</si>
  <si>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</si>
  <si>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</si>
  <si>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</si>
  <si>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</si>
  <si>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</si>
  <si>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</si>
  <si>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</si>
  <si>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</si>
  <si>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</si>
  <si>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</si>
  <si>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</si>
  <si>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</si>
  <si>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</si>
  <si>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</si>
  <si>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</si>
  <si>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</si>
  <si>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</si>
  <si>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</si>
  <si>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</si>
  <si>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</si>
  <si>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</si>
  <si>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</si>
  <si>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</si>
  <si>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</si>
  <si>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</si>
  <si>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</si>
  <si>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</si>
  <si>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</si>
  <si>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</si>
  <si>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</si>
  <si>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</si>
  <si>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</si>
  <si>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</si>
  <si>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</si>
  <si>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</si>
  <si>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</si>
  <si>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</si>
  <si>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</si>
  <si>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</si>
  <si>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</si>
  <si>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</si>
  <si>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</si>
  <si>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</si>
  <si>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</si>
  <si>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</si>
  <si>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</si>
  <si>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</si>
  <si>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</si>
  <si>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</si>
  <si>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</si>
  <si>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</si>
  <si>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</si>
  <si>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</si>
  <si>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</si>
  <si>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</si>
  <si>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</si>
  <si>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</si>
  <si>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</si>
  <si>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</si>
  <si>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</si>
  <si>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</si>
  <si>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</si>
  <si>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</si>
  <si>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</si>
  <si>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</si>
  <si>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</si>
  <si>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</si>
  <si>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</si>
  <si>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</si>
  <si>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</si>
  <si>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</si>
  <si>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</si>
  <si>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</si>
  <si>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</si>
  <si>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</si>
  <si>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</si>
  <si>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</si>
  <si>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</si>
  <si>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</si>
  <si>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</si>
  <si>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</si>
  <si>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</si>
  <si>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</si>
  <si>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</si>
  <si>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</si>
  <si>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</si>
  <si>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</si>
  <si>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</si>
  <si>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</si>
  <si>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</si>
  <si>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</si>
  <si>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</si>
  <si>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</si>
  <si>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</si>
  <si>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</si>
  <si>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</si>
  <si>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</si>
  <si>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</si>
  <si>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</si>
  <si>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</si>
  <si>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</si>
  <si>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</si>
  <si>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</si>
  <si>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</si>
  <si>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</si>
  <si>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</si>
  <si>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</si>
  <si>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</si>
  <si>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</si>
  <si>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</si>
  <si>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</si>
  <si>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</si>
  <si>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</si>
  <si>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</si>
  <si>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</si>
  <si>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</si>
  <si>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</si>
  <si>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</si>
  <si>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</si>
  <si>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</si>
  <si>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</si>
  <si>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</si>
  <si>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</si>
  <si>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</si>
  <si>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</si>
  <si>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</si>
  <si>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</si>
  <si>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</si>
  <si>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</si>
  <si>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</si>
  <si>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</si>
  <si>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</si>
  <si>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</si>
  <si>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</si>
  <si>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</si>
  <si>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</si>
  <si>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</si>
  <si>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</si>
  <si>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</si>
  <si>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</si>
  <si>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</si>
  <si>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</si>
  <si>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</si>
  <si>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</si>
  <si>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</si>
  <si>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</si>
  <si>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</si>
  <si>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</si>
  <si>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</si>
  <si>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</si>
  <si>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</si>
  <si>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</si>
  <si>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</si>
  <si>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</si>
  <si>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</si>
  <si>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</si>
  <si>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</si>
  <si>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</si>
  <si>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</si>
  <si>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</si>
  <si>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</si>
  <si>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</si>
  <si>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</si>
  <si>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</si>
  <si>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</si>
  <si>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</si>
  <si>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</si>
  <si>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</si>
  <si>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</si>
  <si>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</si>
  <si>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</si>
  <si>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</si>
  <si>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</si>
  <si>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</si>
  <si>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</si>
  <si>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</si>
  <si>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</si>
  <si>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</si>
  <si>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</si>
  <si>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</si>
  <si>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</si>
  <si>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</si>
  <si>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</si>
  <si>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</si>
  <si>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</si>
  <si>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</si>
  <si>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</si>
  <si>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</si>
  <si>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</si>
  <si>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</si>
  <si>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</si>
  <si>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</si>
  <si>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</si>
  <si>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</si>
  <si>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</si>
  <si>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</si>
  <si>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</si>
  <si>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</si>
  <si>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</si>
  <si>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</si>
  <si>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</si>
  <si>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</si>
  <si>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</si>
  <si>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</si>
  <si>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</si>
  <si>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</si>
  <si>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</si>
  <si>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</si>
  <si>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</si>
  <si>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</si>
  <si>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</si>
  <si>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</si>
  <si>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</si>
  <si>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</si>
  <si>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</si>
  <si>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</si>
  <si>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</si>
  <si>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</si>
  <si>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</si>
  <si>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</si>
  <si>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</si>
  <si>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</si>
  <si>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</si>
  <si>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</si>
  <si>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</si>
  <si>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</si>
  <si>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</si>
  <si>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</si>
  <si>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</si>
  <si>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</si>
  <si>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</si>
  <si>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</si>
  <si>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</si>
  <si>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</si>
  <si>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</si>
  <si>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</si>
  <si>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</si>
  <si>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</si>
  <si>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</si>
  <si>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</si>
  <si>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</si>
  <si>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</si>
  <si>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</si>
  <si>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</si>
  <si>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</si>
  <si>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</si>
  <si>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</si>
  <si>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</si>
  <si>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</si>
  <si>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</si>
  <si>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</si>
  <si>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</si>
  <si>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</si>
  <si>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</si>
  <si>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</si>
  <si>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</si>
  <si>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</si>
  <si>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</si>
  <si>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</si>
  <si>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</si>
  <si>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</si>
  <si>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</si>
  <si>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</si>
  <si>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</si>
  <si>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</si>
  <si>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</si>
  <si>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</si>
  <si>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</si>
  <si>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</si>
  <si>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</si>
  <si>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</si>
  <si>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</si>
  <si>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</si>
  <si>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</si>
  <si>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</si>
  <si>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</si>
  <si>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</si>
  <si>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</si>
  <si>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</si>
  <si>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</si>
  <si>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</si>
  <si>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</si>
  <si>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</si>
  <si>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</si>
  <si>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</si>
  <si>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</si>
  <si>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</si>
  <si>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</si>
  <si>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</si>
  <si>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</si>
  <si>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</si>
  <si>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</si>
  <si>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</si>
  <si>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</si>
  <si>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</si>
  <si>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</si>
  <si>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</si>
  <si>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</si>
  <si>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</si>
  <si>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</si>
  <si>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</si>
  <si>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</si>
  <si>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</si>
  <si>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</si>
  <si>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</si>
  <si>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</si>
  <si>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</si>
  <si>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</si>
  <si>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</si>
  <si>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</si>
  <si>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</si>
  <si>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</si>
  <si>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</si>
  <si>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</si>
  <si>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</si>
  <si>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</si>
  <si>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</si>
  <si>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</si>
  <si>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</si>
  <si>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</si>
  <si>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</si>
  <si>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</si>
  <si>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</si>
  <si>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</si>
  <si>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</si>
  <si>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</si>
  <si>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</si>
  <si>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</si>
  <si>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</si>
  <si>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</si>
  <si>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</si>
  <si>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</si>
  <si>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</si>
  <si>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</si>
  <si>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</si>
  <si>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</si>
  <si>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</si>
  <si>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</si>
  <si>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</si>
  <si>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</si>
  <si>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</si>
  <si>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</si>
  <si>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</si>
  <si>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</si>
  <si>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</si>
  <si>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</si>
  <si>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</si>
  <si>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</si>
  <si>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</si>
  <si>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</si>
  <si>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</si>
  <si>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</si>
  <si>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</si>
  <si>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</si>
  <si>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</si>
  <si>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</si>
  <si>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</si>
  <si>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</si>
  <si>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</si>
  <si>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</si>
  <si>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</si>
  <si>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</si>
  <si>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</si>
  <si>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</si>
  <si>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</si>
  <si>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</si>
  <si>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</si>
  <si>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</si>
  <si>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</si>
  <si>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</si>
  <si>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</si>
  <si>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</si>
  <si>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</si>
  <si>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</si>
  <si>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</si>
  <si>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</si>
  <si>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</si>
  <si>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</si>
  <si>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</si>
  <si>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</si>
  <si>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</si>
  <si>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</si>
  <si>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</si>
  <si>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</si>
  <si>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</si>
  <si>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</si>
  <si>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</si>
  <si>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</si>
  <si>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</si>
  <si>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</si>
  <si>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</si>
  <si>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</si>
  <si>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</si>
  <si>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</si>
  <si>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</si>
  <si>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</si>
  <si>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</si>
  <si>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</si>
  <si>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</si>
  <si>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</si>
  <si>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</si>
  <si>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</si>
  <si>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</si>
  <si>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</si>
  <si>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</si>
  <si>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</si>
  <si>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</si>
  <si>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</si>
  <si>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</si>
  <si>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</si>
  <si>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</si>
  <si>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</si>
  <si>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</si>
  <si>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</si>
  <si>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</si>
  <si>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</si>
  <si>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</si>
  <si>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</si>
  <si>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</si>
  <si>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</si>
  <si>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</si>
  <si>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</si>
  <si>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</si>
  <si>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</si>
  <si>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</si>
  <si>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</si>
  <si>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</si>
  <si>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</si>
  <si>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</si>
  <si>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</si>
  <si>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</si>
  <si>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</si>
  <si>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</si>
  <si>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</si>
  <si>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</si>
  <si>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</si>
  <si>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</si>
  <si>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</si>
  <si>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</si>
  <si>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</si>
  <si>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</si>
  <si>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</si>
  <si>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</si>
  <si>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</si>
  <si>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</si>
  <si>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</si>
  <si>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</si>
  <si>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</si>
  <si>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</si>
  <si>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</si>
  <si>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</si>
  <si>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</si>
  <si>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</si>
  <si>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</si>
  <si>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</si>
  <si>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</si>
  <si>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</si>
  <si>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</si>
  <si>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</si>
  <si>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</si>
  <si>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</si>
  <si>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</si>
  <si>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</si>
  <si>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</si>
  <si>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</si>
  <si>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</si>
  <si>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</si>
  <si>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</si>
  <si>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</si>
  <si>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</si>
  <si>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</si>
  <si>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</si>
  <si>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</si>
  <si>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</si>
  <si>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</si>
  <si>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</si>
  <si>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</si>
  <si>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</si>
  <si>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</si>
  <si>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</si>
  <si>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</si>
  <si>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</si>
  <si>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</si>
  <si>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</si>
  <si>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</si>
  <si>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</si>
  <si>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</si>
  <si>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</si>
  <si>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</si>
  <si>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</si>
  <si>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</si>
  <si>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</si>
  <si>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</si>
  <si>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</si>
  <si>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</si>
  <si>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</si>
  <si>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</si>
  <si>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</si>
  <si>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</si>
  <si>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</si>
  <si>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</si>
  <si>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</si>
  <si>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</si>
  <si>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</si>
  <si>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</si>
  <si>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</si>
  <si>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</si>
  <si>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</si>
  <si>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</si>
  <si>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</si>
  <si>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</si>
  <si>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</si>
  <si>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</si>
  <si>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</si>
  <si>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</si>
  <si>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</si>
  <si>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</si>
  <si>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</si>
  <si>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</si>
  <si>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</si>
  <si>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</si>
  <si>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</si>
  <si>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</si>
  <si>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</si>
  <si>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</si>
  <si>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</si>
  <si>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</si>
  <si>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</si>
  <si>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</si>
  <si>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</si>
  <si>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</si>
  <si>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</si>
  <si>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</si>
  <si>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</si>
  <si>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</si>
  <si>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</si>
  <si>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</si>
  <si>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</si>
  <si>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</si>
  <si>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</si>
  <si>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</si>
  <si>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</si>
  <si>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</si>
  <si>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</si>
  <si>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</si>
  <si>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</si>
  <si>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</si>
  <si>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</si>
  <si>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</si>
  <si>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</si>
  <si>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</si>
  <si>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</si>
  <si>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</si>
  <si>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</si>
  <si>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</si>
  <si>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</si>
  <si>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</si>
  <si>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</si>
  <si>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</si>
  <si>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</si>
  <si>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</si>
  <si>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</si>
  <si>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</si>
  <si>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</si>
  <si>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</si>
  <si>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</si>
  <si>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</si>
  <si>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</si>
  <si>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</si>
  <si>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</si>
  <si>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</si>
  <si>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</si>
  <si>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</si>
  <si>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</si>
  <si>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</si>
  <si>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</si>
  <si>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</si>
  <si>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</si>
  <si>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</si>
  <si>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</si>
  <si>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</si>
  <si>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</si>
  <si>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</si>
  <si>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</si>
  <si>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</si>
  <si>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</si>
  <si>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</si>
  <si>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</si>
  <si>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</si>
  <si>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</si>
  <si>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</si>
  <si>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</si>
  <si>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</si>
  <si>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</si>
  <si>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</si>
  <si>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</si>
  <si>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</si>
  <si>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</si>
  <si>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</si>
  <si>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</si>
  <si>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</si>
  <si>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</si>
  <si>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</si>
  <si>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</si>
  <si>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</si>
  <si>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</si>
  <si>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</si>
  <si>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</si>
  <si>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</si>
  <si>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</si>
  <si>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</si>
  <si>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</si>
  <si>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</si>
  <si>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</si>
  <si>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</si>
  <si>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</si>
  <si>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</si>
  <si>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</si>
  <si>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</si>
  <si>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</si>
  <si>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</si>
  <si>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</si>
  <si>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</si>
  <si>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</si>
  <si>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</si>
  <si>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</si>
  <si>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</si>
  <si>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</si>
  <si>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</si>
  <si>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</si>
  <si>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</si>
  <si>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</si>
  <si>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</si>
  <si>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</si>
  <si>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</si>
  <si>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</si>
  <si>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</si>
  <si>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</si>
  <si>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</si>
  <si>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</si>
  <si>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</si>
  <si>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</si>
  <si>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</si>
  <si>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</si>
  <si>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</si>
  <si>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</si>
  <si>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</si>
  <si>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</si>
  <si>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</si>
  <si>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</si>
  <si>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</si>
  <si>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</si>
  <si>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</si>
  <si>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</si>
  <si>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</si>
  <si>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</si>
  <si>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</si>
  <si>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</si>
  <si>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</si>
  <si>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</si>
  <si>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</si>
  <si>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</si>
  <si>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</si>
  <si>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</si>
  <si>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</si>
  <si>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</si>
  <si>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</si>
  <si>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</si>
  <si>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</si>
  <si>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</si>
  <si>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</si>
  <si>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</si>
  <si>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</si>
  <si>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</si>
  <si>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</si>
  <si>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</si>
  <si>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</si>
  <si>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</si>
  <si>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</si>
  <si>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</si>
  <si>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</si>
  <si>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</si>
  <si>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</si>
  <si>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</si>
  <si>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</si>
  <si>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</si>
  <si>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</si>
  <si>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</si>
  <si>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</si>
  <si>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</si>
  <si>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</si>
  <si>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</si>
  <si>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</si>
  <si>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</si>
  <si>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</si>
  <si>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</si>
  <si>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</si>
  <si>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</si>
  <si>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</si>
  <si>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</si>
  <si>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</si>
  <si>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</si>
  <si>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</si>
  <si>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</si>
  <si>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</si>
  <si>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</si>
  <si>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</si>
  <si>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</si>
  <si>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</si>
  <si>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</si>
  <si>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</si>
  <si>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</si>
  <si>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</si>
  <si>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</si>
  <si>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</si>
  <si>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</si>
  <si>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</si>
  <si>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</si>
  <si>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</si>
  <si>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</si>
  <si>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</si>
  <si>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</si>
  <si>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</si>
  <si>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</si>
  <si>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</si>
  <si>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</si>
  <si>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</si>
  <si>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</si>
  <si>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</si>
  <si>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</si>
  <si>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</si>
  <si>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</si>
  <si>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</si>
  <si>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</si>
  <si>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</si>
  <si>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</si>
  <si>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</si>
  <si>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</si>
  <si>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</si>
  <si>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</si>
  <si>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</si>
  <si>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</si>
  <si>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</si>
  <si>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</si>
  <si>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</si>
  <si>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</si>
  <si>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</si>
  <si>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</si>
  <si>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</si>
  <si>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</si>
  <si>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</si>
  <si>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</si>
  <si>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</si>
  <si>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</si>
  <si>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</si>
  <si>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</si>
  <si>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</si>
  <si>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</si>
  <si>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</si>
  <si>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</si>
  <si>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</si>
  <si>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</si>
  <si>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</si>
  <si>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</si>
  <si>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</si>
  <si>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</si>
  <si>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</si>
  <si>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</si>
  <si>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</si>
  <si>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</si>
  <si>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</si>
  <si>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</si>
  <si>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</si>
  <si>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</si>
  <si>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</si>
  <si>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</si>
  <si>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</si>
  <si>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</si>
  <si>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</si>
  <si>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</si>
  <si>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</si>
  <si>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</si>
  <si>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</si>
  <si>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</si>
  <si>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</si>
  <si>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</si>
  <si>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</si>
  <si>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</si>
  <si>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</si>
  <si>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</si>
  <si>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</si>
  <si>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</si>
  <si>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</si>
  <si>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</si>
  <si>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</si>
  <si>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</si>
  <si>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</si>
  <si>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</si>
  <si>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</si>
  <si>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</si>
  <si>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</si>
  <si>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</si>
  <si>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</si>
  <si>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</si>
  <si>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</si>
  <si>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</si>
  <si>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</si>
  <si>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</si>
  <si>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</si>
  <si>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</si>
  <si>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</si>
  <si>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</si>
  <si>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</si>
  <si>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</si>
  <si>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</si>
  <si>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</si>
  <si>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</si>
  <si>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</si>
  <si>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</si>
  <si>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</si>
  <si>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</si>
  <si>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</si>
  <si>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</si>
  <si>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</si>
  <si>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</si>
  <si>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</si>
  <si>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</si>
  <si>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</si>
  <si>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</si>
  <si>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</si>
  <si>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</si>
  <si>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</si>
  <si>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</si>
  <si>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</si>
  <si>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</si>
  <si>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</si>
  <si>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</si>
  <si>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</si>
  <si>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</si>
  <si>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</si>
  <si>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</si>
  <si>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</si>
  <si>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</si>
  <si>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</si>
  <si>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</si>
  <si>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</si>
  <si>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</si>
  <si>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</si>
  <si>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</si>
  <si>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</si>
  <si>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</si>
  <si>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</si>
  <si>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</si>
  <si>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</si>
  <si>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</si>
  <si>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</si>
  <si>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</si>
  <si>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</si>
  <si>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</si>
  <si>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</si>
  <si>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</si>
  <si>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</si>
  <si>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</si>
  <si>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</si>
  <si>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</si>
  <si>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</si>
  <si>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</si>
  <si>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</si>
  <si>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</si>
  <si>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</si>
  <si>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</si>
  <si>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</si>
  <si>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</si>
  <si>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</si>
  <si>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</si>
  <si>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</si>
  <si>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</si>
  <si>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</si>
  <si>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</si>
  <si>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</si>
  <si>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</si>
  <si>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</si>
  <si>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</si>
  <si>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</si>
  <si>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</si>
  <si>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</si>
  <si>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</si>
  <si>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</si>
  <si>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</si>
  <si>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</si>
  <si>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</si>
  <si>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</si>
  <si>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</si>
  <si>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</si>
  <si>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</si>
  <si>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</si>
  <si>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</si>
  <si>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</si>
  <si>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</si>
  <si>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</si>
  <si>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</si>
  <si>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</si>
  <si>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</si>
  <si>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</si>
  <si>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</si>
  <si>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</si>
  <si>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</si>
  <si>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</si>
  <si>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</si>
  <si>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</si>
  <si>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</si>
  <si>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</si>
  <si>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</si>
  <si>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</si>
  <si>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</si>
  <si>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</si>
  <si>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</si>
  <si>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</si>
  <si>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</si>
  <si>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</si>
  <si>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</si>
  <si>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</si>
  <si>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</si>
  <si>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</si>
  <si>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</si>
  <si>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</si>
  <si>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</si>
  <si>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</si>
  <si>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</si>
  <si>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</si>
  <si>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</si>
  <si>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</si>
  <si>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</si>
  <si>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</si>
  <si>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</si>
  <si>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</si>
  <si>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</si>
  <si>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</si>
  <si>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</si>
  <si>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</si>
  <si>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</si>
  <si>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</si>
  <si>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</si>
  <si>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</si>
  <si>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</si>
  <si>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</si>
  <si>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</si>
  <si>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</si>
  <si>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</si>
  <si>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</si>
  <si>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</si>
  <si>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</si>
  <si>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</si>
  <si>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</si>
  <si>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</si>
  <si>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</si>
  <si>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</si>
  <si>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</si>
  <si>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</si>
  <si>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</si>
  <si>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</si>
  <si>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</si>
  <si>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</si>
  <si>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</si>
  <si>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</si>
  <si>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</si>
  <si>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</si>
  <si>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</si>
  <si>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</si>
  <si>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</si>
  <si>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</si>
  <si>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</si>
  <si>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</si>
  <si>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</si>
  <si>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</si>
  <si>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</si>
  <si>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</si>
  <si>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</si>
  <si>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</si>
  <si>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</si>
  <si>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</si>
  <si>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</si>
  <si>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</si>
  <si>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</si>
  <si>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</si>
  <si>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</si>
  <si>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</si>
  <si>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</si>
  <si>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</si>
  <si>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</si>
  <si>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</si>
  <si>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</si>
  <si>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</si>
  <si>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</si>
  <si>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</si>
  <si>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</si>
  <si>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</si>
  <si>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</si>
  <si>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</si>
  <si>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</si>
  <si>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</si>
  <si>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</si>
  <si>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</si>
  <si>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</si>
  <si>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</si>
  <si>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</si>
  <si>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</si>
  <si>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</si>
  <si>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</si>
  <si>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</si>
  <si>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</si>
  <si>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</si>
  <si>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</si>
  <si>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</si>
  <si>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</si>
  <si>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</si>
  <si>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</si>
  <si>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</si>
  <si>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</si>
  <si>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</si>
  <si>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</si>
  <si>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</si>
  <si>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</si>
  <si>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</si>
  <si>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</si>
  <si>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</si>
  <si>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</si>
  <si>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</si>
  <si>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</si>
  <si>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</si>
  <si>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</si>
  <si>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</si>
  <si>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</si>
  <si>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</si>
  <si>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</si>
  <si>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</si>
  <si>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</si>
  <si>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</si>
  <si>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</si>
  <si>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</si>
  <si>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</si>
  <si>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</si>
  <si>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</si>
  <si>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</si>
  <si>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</si>
  <si>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</si>
  <si>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</si>
  <si>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</si>
  <si>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</si>
  <si>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</si>
  <si>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</si>
  <si>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</si>
  <si>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</si>
  <si>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</si>
  <si>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</si>
  <si>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</si>
  <si>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</si>
  <si>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</si>
  <si>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</si>
  <si>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</si>
  <si>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</si>
  <si>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</si>
  <si>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</si>
  <si>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</si>
  <si>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</si>
  <si>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</si>
  <si>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</si>
  <si>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</si>
  <si>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</si>
  <si>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</si>
  <si>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</si>
  <si>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</si>
  <si>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</si>
  <si>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</si>
  <si>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</si>
  <si>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</si>
  <si>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</si>
  <si>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</si>
  <si>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</si>
  <si>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</si>
  <si>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</si>
  <si>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</si>
  <si>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</si>
  <si>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</si>
  <si>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</si>
  <si>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</si>
  <si>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</si>
  <si>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</si>
  <si>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</si>
  <si>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</si>
  <si>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</si>
  <si>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</si>
  <si>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</si>
  <si>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</si>
  <si>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</si>
  <si>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</si>
  <si>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</si>
  <si>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</si>
  <si>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</si>
  <si>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</si>
  <si>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</si>
  <si>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</si>
  <si>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</si>
  <si>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</si>
  <si>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</si>
  <si>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</si>
  <si>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</si>
  <si>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</si>
  <si>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</si>
  <si>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</si>
  <si>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</si>
  <si>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</si>
  <si>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</si>
  <si>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</si>
  <si>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</si>
  <si>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</si>
  <si>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</si>
  <si>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</si>
  <si>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</si>
  <si>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</si>
  <si>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</si>
  <si>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</si>
  <si>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</si>
  <si>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</si>
  <si>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</si>
  <si>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</si>
  <si>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</si>
  <si>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</si>
  <si>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</si>
  <si>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</si>
  <si>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</si>
  <si>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</si>
  <si>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</si>
  <si>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</si>
  <si>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</si>
  <si>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</si>
  <si>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</si>
  <si>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</si>
  <si>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</si>
  <si>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</si>
  <si>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</si>
  <si>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</si>
  <si>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</si>
  <si>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</si>
  <si>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</si>
  <si>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</si>
  <si>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</si>
  <si>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</si>
  <si>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</si>
  <si>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</si>
  <si>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</si>
  <si>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</si>
  <si>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</si>
  <si>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</si>
  <si>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</si>
  <si>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</si>
  <si>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</si>
  <si>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</si>
  <si>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</si>
  <si>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</si>
  <si>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</si>
  <si>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</si>
  <si>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</si>
  <si>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</si>
  <si>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</si>
  <si>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</si>
  <si>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</si>
  <si>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</si>
  <si>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</si>
  <si>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</si>
  <si>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</si>
  <si>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</si>
  <si>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</si>
  <si>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</si>
  <si>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</si>
  <si>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</si>
  <si>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</si>
  <si>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</si>
  <si>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</si>
  <si>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</si>
  <si>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</si>
  <si>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</si>
  <si>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</si>
  <si>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</si>
  <si>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</si>
  <si>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</si>
  <si>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</si>
  <si>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</si>
  <si>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</si>
  <si>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</si>
  <si>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</si>
  <si>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</si>
  <si>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</si>
  <si>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</si>
  <si>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</si>
  <si>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</si>
  <si>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</si>
  <si>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</si>
  <si>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</si>
  <si>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</si>
  <si>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</si>
  <si>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</si>
  <si>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</si>
  <si>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</si>
  <si>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</si>
  <si>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</si>
  <si>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</si>
  <si>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</si>
  <si>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</si>
  <si>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</si>
  <si>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</si>
  <si>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</si>
  <si>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</si>
  <si>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</si>
  <si>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</si>
  <si>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</si>
  <si>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</si>
  <si>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</si>
  <si>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</si>
  <si>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</si>
  <si>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</si>
  <si>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</si>
  <si>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</si>
  <si>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</si>
  <si>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</si>
  <si>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</si>
  <si>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</si>
  <si>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</si>
  <si>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</si>
  <si>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</si>
  <si>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</si>
  <si>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</si>
  <si>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</si>
  <si>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</si>
  <si>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</si>
  <si>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</si>
  <si>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</si>
  <si>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</si>
  <si>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</si>
  <si>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</si>
  <si>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</si>
  <si>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</si>
  <si>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</si>
  <si>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</si>
  <si>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</si>
  <si>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</si>
  <si>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</si>
  <si>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</si>
  <si>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</si>
  <si>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</si>
  <si>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</si>
  <si>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</si>
  <si>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</si>
  <si>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</si>
  <si>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</si>
  <si>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</si>
  <si>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</si>
  <si>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</si>
  <si>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</si>
  <si>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</si>
  <si>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</si>
  <si>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</si>
  <si>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</si>
  <si>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</si>
  <si>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</si>
  <si>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</si>
  <si>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</si>
  <si>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</si>
  <si>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</si>
  <si>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</si>
  <si>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</si>
  <si>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</si>
  <si>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</si>
  <si>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</si>
  <si>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</si>
  <si>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</si>
  <si>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</si>
  <si>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</si>
  <si>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</si>
  <si>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</si>
  <si>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</si>
  <si>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</si>
  <si>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</si>
  <si>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</si>
  <si>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</si>
  <si>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</si>
  <si>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</si>
  <si>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</si>
  <si>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</si>
  <si>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</si>
  <si>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</si>
  <si>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</si>
  <si>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</si>
  <si>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</si>
  <si>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</si>
  <si>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</si>
  <si>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</si>
  <si>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</si>
  <si>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</si>
  <si>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</si>
  <si>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</si>
  <si>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</si>
  <si>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</si>
  <si>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</si>
  <si>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</si>
  <si>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</si>
  <si>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</si>
  <si>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</si>
  <si>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</si>
  <si>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</si>
  <si>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</si>
  <si>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</si>
  <si>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</si>
  <si>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</si>
  <si>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</si>
  <si>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</si>
  <si>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</si>
  <si>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</si>
  <si>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</si>
  <si>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</si>
  <si>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</si>
  <si>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</si>
  <si>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</si>
  <si>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</si>
  <si>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</si>
  <si>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</si>
  <si>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</si>
  <si>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</si>
  <si>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</si>
  <si>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</si>
  <si>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</si>
  <si>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</si>
  <si>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</si>
  <si>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</si>
  <si>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</si>
  <si>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</si>
  <si>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</si>
  <si>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</si>
  <si>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</si>
  <si>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</si>
  <si>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</si>
  <si>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</si>
  <si>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</si>
  <si>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</si>
  <si>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</si>
  <si>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</si>
  <si>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</si>
  <si>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</si>
  <si>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</si>
  <si>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</si>
  <si>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</si>
  <si>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</si>
  <si>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</si>
  <si>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</si>
  <si>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</si>
  <si>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</si>
  <si>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</si>
  <si>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</si>
  <si>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</si>
  <si>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</si>
  <si>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</si>
  <si>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</si>
  <si>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</si>
  <si>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</si>
  <si>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</si>
  <si>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</si>
  <si>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</si>
  <si>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</si>
  <si>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</si>
  <si>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</si>
  <si>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</si>
  <si>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</si>
  <si>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</si>
  <si>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</si>
  <si>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</si>
  <si>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</si>
  <si>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</si>
  <si>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</si>
  <si>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</si>
  <si>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</si>
  <si>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</si>
  <si>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</si>
  <si>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</si>
  <si>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</si>
  <si>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</si>
  <si>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</si>
  <si>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</si>
  <si>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</si>
  <si>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</si>
  <si>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</si>
  <si>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</si>
  <si>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</si>
  <si>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</si>
  <si>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</si>
  <si>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</si>
  <si>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</si>
  <si>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</si>
  <si>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</si>
  <si>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</si>
  <si>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</si>
  <si>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</si>
  <si>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</si>
  <si>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</si>
  <si>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</si>
  <si>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</si>
  <si>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</si>
  <si>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</si>
  <si>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</si>
  <si>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</si>
  <si>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</si>
  <si>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</si>
  <si>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</si>
  <si>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</si>
  <si>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</si>
  <si>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</si>
  <si>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</si>
  <si>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</si>
  <si>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</si>
  <si>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</si>
  <si>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</si>
  <si>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</si>
  <si>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</si>
  <si>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</si>
  <si>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</si>
  <si>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</si>
  <si>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</si>
  <si>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</si>
  <si>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</si>
  <si>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</si>
  <si>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</si>
  <si>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</si>
  <si>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</si>
  <si>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</si>
  <si>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</si>
  <si>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</si>
  <si>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</si>
  <si>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</si>
  <si>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</si>
  <si>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</si>
  <si>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</si>
  <si>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</si>
  <si>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</si>
  <si>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</si>
  <si>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</si>
  <si>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</si>
  <si>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</si>
  <si>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</si>
  <si>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</si>
  <si>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</si>
  <si>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</si>
  <si>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</si>
  <si>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</si>
  <si>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</si>
  <si>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</si>
  <si>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</si>
  <si>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</si>
  <si>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</si>
  <si>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</si>
  <si>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</si>
  <si>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</si>
  <si>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</si>
  <si>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</si>
  <si>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</si>
  <si>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</si>
  <si>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</si>
  <si>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</si>
  <si>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</si>
  <si>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</si>
  <si>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</si>
  <si>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</si>
  <si>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</si>
  <si>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</si>
  <si>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</si>
  <si>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</si>
  <si>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</si>
  <si>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</si>
  <si>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</si>
  <si>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</si>
  <si>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</si>
  <si>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</si>
  <si>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</si>
  <si>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</si>
  <si>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</si>
  <si>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</si>
  <si>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</si>
  <si>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</si>
  <si>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</si>
  <si>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</si>
  <si>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</si>
  <si>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</si>
  <si>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</si>
  <si>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</si>
  <si>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</si>
  <si>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</si>
  <si>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</si>
  <si>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</si>
  <si>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</si>
  <si>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</si>
  <si>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</si>
  <si>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</si>
  <si>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</si>
  <si>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</si>
  <si>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</si>
  <si>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</si>
  <si>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</si>
  <si>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</si>
  <si>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</si>
  <si>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</si>
  <si>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</si>
  <si>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</si>
  <si>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</si>
  <si>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</si>
  <si>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</si>
  <si>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</si>
  <si>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</si>
  <si>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</si>
  <si>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</si>
  <si>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</si>
  <si>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</si>
  <si>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</si>
  <si>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</si>
  <si>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</si>
  <si>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</si>
  <si>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</si>
  <si>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</si>
  <si>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</si>
  <si>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</si>
  <si>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</si>
  <si>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</si>
  <si>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</si>
  <si>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</si>
  <si>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</si>
  <si>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</si>
  <si>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</si>
  <si>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</si>
  <si>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</si>
  <si>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</si>
  <si>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</si>
  <si>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</si>
  <si>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</si>
  <si>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</si>
  <si>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</si>
  <si>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</si>
  <si>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</si>
  <si>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</si>
  <si>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</si>
  <si>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</si>
  <si>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</si>
  <si>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</si>
  <si>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</si>
  <si>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</si>
  <si>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</si>
  <si>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</si>
  <si>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</si>
  <si>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</si>
  <si>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</si>
  <si>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</si>
  <si>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</si>
  <si>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</si>
  <si>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</si>
  <si>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</si>
  <si>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</si>
  <si>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</si>
  <si>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</si>
  <si>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</si>
  <si>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</si>
  <si>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</si>
  <si>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</si>
  <si>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</si>
  <si>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</si>
  <si>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</si>
  <si>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</si>
  <si>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</si>
  <si>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</si>
  <si>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</si>
  <si>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</si>
  <si>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</si>
  <si>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</si>
  <si>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</si>
  <si>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</si>
  <si>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</si>
  <si>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</si>
  <si>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</si>
  <si>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</si>
  <si>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</si>
  <si>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</si>
  <si>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</si>
  <si>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</si>
  <si>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</si>
  <si>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</si>
  <si>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</si>
  <si>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</si>
  <si>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</si>
  <si>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</si>
  <si>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</si>
  <si>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</si>
  <si>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</si>
  <si>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</si>
  <si>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</si>
  <si>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</si>
  <si>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</si>
  <si>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</si>
  <si>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</si>
  <si>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</si>
  <si>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</si>
  <si>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</si>
  <si>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</si>
  <si>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</si>
  <si>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</si>
  <si>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</si>
  <si>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</si>
  <si>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</si>
  <si>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</si>
  <si>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</si>
  <si>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</si>
  <si>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</si>
  <si>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</si>
  <si>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</si>
  <si>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</si>
  <si>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</si>
  <si>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</si>
  <si>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</si>
  <si>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</si>
  <si>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</si>
  <si>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</si>
  <si>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</si>
  <si>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</si>
  <si>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</si>
  <si>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</si>
  <si>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</si>
  <si>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</si>
  <si>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</si>
  <si>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</si>
  <si>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</si>
  <si>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</si>
  <si>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</si>
  <si>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</si>
  <si>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</si>
  <si>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</si>
  <si>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</si>
  <si>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</si>
  <si>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</si>
  <si>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</si>
  <si>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</si>
  <si>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</si>
  <si>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</si>
  <si>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</si>
  <si>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</si>
  <si>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</si>
  <si>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</si>
  <si>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</si>
  <si>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</si>
  <si>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</si>
  <si>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</si>
  <si>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</si>
  <si>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</si>
  <si>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</si>
  <si>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</si>
  <si>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</si>
  <si>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</si>
  <si>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</si>
  <si>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</si>
  <si>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</si>
  <si>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</si>
  <si>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</si>
  <si>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</si>
  <si>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</si>
  <si>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</si>
  <si>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</si>
  <si>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</si>
  <si>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</si>
  <si>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</si>
  <si>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</si>
  <si>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</si>
  <si>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</si>
  <si>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</si>
  <si>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</si>
  <si>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</si>
  <si>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</si>
  <si>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</si>
  <si>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</si>
  <si>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</si>
  <si>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</si>
  <si>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</si>
  <si>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</si>
  <si>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</si>
  <si>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</si>
  <si>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</si>
  <si>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</si>
  <si>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</si>
  <si>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</si>
  <si>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</si>
  <si>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</si>
  <si>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</si>
  <si>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</si>
  <si>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</si>
  <si>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</si>
  <si>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</si>
  <si>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</si>
  <si>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</si>
  <si>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</si>
  <si>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</si>
  <si>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</si>
  <si>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</si>
  <si>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</si>
  <si>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</si>
  <si>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</si>
  <si>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</si>
  <si>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</si>
  <si>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</si>
  <si>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</si>
  <si>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</si>
  <si>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</si>
  <si>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</si>
  <si>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</si>
  <si>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</si>
  <si>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</si>
  <si>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</si>
  <si>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</si>
  <si>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</si>
  <si>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</si>
  <si>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</si>
  <si>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</si>
  <si>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</si>
  <si>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</si>
  <si>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</si>
  <si>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</si>
  <si>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</si>
  <si>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</si>
  <si>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</si>
  <si>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</si>
  <si>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</si>
  <si>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</si>
  <si>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</si>
  <si>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</si>
  <si>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</si>
  <si>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</si>
  <si>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</si>
  <si>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</si>
  <si>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</si>
  <si>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</si>
  <si>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</si>
  <si>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</si>
  <si>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</si>
  <si>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</si>
  <si>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</si>
  <si>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</si>
  <si>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</si>
  <si>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</si>
  <si>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</si>
  <si>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</si>
  <si>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</si>
  <si>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</si>
  <si>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</si>
  <si>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</si>
  <si>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</si>
  <si>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</si>
  <si>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</si>
  <si>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</si>
  <si>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</si>
  <si>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</si>
  <si>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</si>
  <si>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</si>
  <si>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</si>
  <si>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</si>
  <si>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</si>
  <si>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</si>
  <si>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</si>
  <si>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</si>
  <si>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</si>
  <si>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</si>
  <si>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</si>
  <si>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</si>
  <si>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</si>
  <si>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</si>
  <si>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</si>
  <si>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</si>
  <si>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</si>
  <si>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</si>
  <si>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</si>
  <si>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</si>
  <si>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</si>
  <si>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</si>
  <si>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</si>
  <si>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</si>
  <si>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</si>
  <si>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</si>
  <si>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</si>
  <si>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</si>
  <si>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</si>
  <si>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</si>
  <si>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</si>
  <si>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</si>
  <si>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</si>
  <si>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</si>
  <si>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</si>
  <si>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</si>
  <si>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</si>
  <si>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</si>
  <si>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</si>
  <si>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</si>
  <si>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</si>
  <si>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</si>
  <si>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</si>
  <si>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</si>
  <si>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</si>
  <si>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</si>
  <si>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</si>
  <si>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</si>
  <si>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</si>
  <si>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</si>
  <si>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</si>
  <si>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</si>
  <si>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</si>
  <si>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</si>
  <si>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</si>
  <si>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</si>
  <si>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</si>
  <si>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</si>
  <si>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</si>
  <si>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</si>
  <si>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</si>
  <si>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</si>
  <si>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</si>
  <si>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</si>
  <si>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</si>
  <si>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</si>
  <si>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</si>
  <si>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</si>
  <si>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</si>
  <si>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</si>
  <si>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</si>
  <si>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</si>
  <si>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</si>
  <si>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</si>
  <si>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</si>
  <si>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</si>
  <si>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</si>
  <si>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</si>
  <si>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</si>
  <si>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</si>
  <si>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</si>
  <si>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</si>
  <si>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</si>
  <si>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</si>
  <si>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</si>
  <si>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</si>
  <si>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</si>
  <si>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</si>
  <si>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</si>
  <si>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</si>
  <si>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</si>
  <si>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</si>
  <si>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</si>
  <si>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</si>
  <si>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</si>
  <si>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</si>
  <si>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</si>
  <si>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</si>
  <si>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</si>
  <si>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</si>
  <si>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</si>
  <si>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</si>
  <si>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</si>
  <si>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</si>
  <si>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</si>
  <si>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</si>
  <si>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</si>
  <si>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</si>
  <si>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</si>
  <si>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</si>
  <si>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</si>
  <si>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</si>
  <si>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</si>
  <si>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</si>
  <si>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</si>
  <si>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</si>
  <si>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</si>
  <si>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</si>
  <si>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</si>
  <si>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</si>
  <si>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</si>
  <si>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</si>
  <si>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</si>
  <si>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</si>
  <si>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</si>
  <si>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</si>
  <si>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</si>
  <si>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</si>
  <si>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</si>
  <si>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</si>
  <si>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</si>
  <si>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</si>
  <si>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</si>
  <si>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</si>
  <si>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</si>
  <si>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</si>
  <si>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</si>
  <si>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</si>
  <si>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</si>
  <si>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</si>
  <si>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</si>
  <si>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</si>
  <si>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</si>
  <si>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</si>
  <si>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</si>
  <si>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</si>
  <si>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</si>
  <si>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</si>
  <si>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</si>
  <si>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</si>
  <si>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</si>
  <si>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</si>
  <si>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</si>
  <si>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</si>
  <si>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</si>
  <si>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</si>
  <si>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</si>
  <si>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</si>
  <si>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</si>
  <si>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</si>
  <si>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</si>
  <si>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</si>
  <si>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</si>
  <si>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</si>
  <si>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</si>
  <si>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</si>
  <si>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</si>
  <si>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</si>
  <si>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</si>
  <si>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</si>
  <si>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</si>
  <si>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</si>
  <si>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</si>
  <si>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</si>
  <si>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</si>
  <si>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</si>
  <si>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</si>
  <si>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</si>
  <si>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</si>
  <si>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</si>
  <si>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</si>
  <si>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</si>
  <si>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</si>
  <si>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</si>
  <si>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</si>
  <si>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</si>
  <si>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</si>
  <si>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</si>
  <si>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</si>
  <si>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</si>
  <si>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</si>
  <si>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</si>
  <si>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</si>
  <si>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</si>
  <si>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</si>
  <si>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</si>
  <si>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</si>
  <si>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</si>
  <si>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</si>
  <si>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</si>
  <si>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</si>
  <si>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</si>
  <si>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</si>
  <si>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</si>
  <si>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</si>
  <si>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</si>
  <si>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</si>
  <si>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</si>
  <si>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</si>
  <si>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</si>
  <si>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</si>
  <si>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</si>
  <si>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</si>
  <si>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</si>
  <si>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</si>
  <si>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</si>
  <si>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</si>
  <si>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</si>
  <si>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</si>
  <si>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</si>
  <si>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</si>
  <si>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</si>
  <si>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</si>
  <si>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</si>
  <si>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</si>
  <si>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</si>
  <si>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</si>
  <si>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</si>
  <si>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</si>
  <si>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</si>
  <si>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</si>
  <si>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</si>
  <si>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</si>
  <si>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</si>
  <si>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</si>
  <si>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</si>
  <si>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</si>
  <si>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</si>
  <si>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</si>
  <si>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</si>
  <si>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</si>
  <si>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</si>
  <si>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</si>
  <si>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</si>
  <si>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</si>
  <si>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</si>
  <si>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</si>
  <si>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</si>
  <si>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</si>
  <si>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</si>
  <si>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</si>
  <si>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</si>
  <si>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</si>
  <si>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</si>
  <si>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</si>
  <si>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</si>
  <si>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</si>
  <si>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</si>
  <si>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</si>
  <si>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</si>
  <si>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</si>
  <si>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</si>
  <si>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</si>
  <si>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</si>
  <si>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</si>
  <si>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</si>
  <si>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</si>
  <si>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</si>
  <si>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</si>
  <si>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</si>
  <si>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</si>
  <si>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</si>
  <si>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</si>
  <si>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</si>
  <si>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</si>
  <si>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</si>
  <si>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</si>
  <si>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</si>
  <si>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</si>
  <si>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</si>
  <si>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</si>
  <si>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</si>
  <si>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</si>
  <si>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</si>
  <si>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</si>
  <si>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</si>
  <si>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</si>
  <si>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</si>
  <si>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</si>
  <si>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</si>
  <si>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</si>
  <si>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</si>
  <si>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</si>
  <si>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</si>
  <si>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</si>
  <si>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</si>
  <si>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</si>
  <si>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</si>
  <si>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</si>
  <si>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</si>
  <si>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</si>
  <si>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</si>
  <si>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</si>
  <si>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</si>
  <si>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</si>
  <si>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</si>
  <si>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</si>
  <si>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</si>
  <si>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</si>
  <si>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</si>
  <si>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</si>
  <si>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</si>
  <si>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</si>
  <si>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</si>
  <si>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</si>
  <si>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</si>
  <si>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</si>
  <si>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</si>
  <si>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</si>
  <si>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</si>
  <si>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</si>
  <si>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</si>
  <si>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</si>
  <si>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</si>
  <si>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</si>
  <si>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</si>
  <si>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</si>
  <si>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</si>
  <si>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</si>
  <si>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</si>
  <si>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</si>
  <si>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</si>
  <si>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</si>
  <si>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</si>
  <si>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</si>
  <si>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</si>
  <si>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</si>
  <si>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</si>
  <si>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</si>
  <si>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</si>
  <si>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</si>
  <si>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</si>
  <si>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</si>
  <si>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</si>
  <si>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</si>
  <si>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</si>
  <si>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</si>
  <si>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</si>
  <si>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</si>
  <si>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</si>
  <si>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</si>
  <si>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</si>
  <si>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</si>
  <si>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</si>
  <si>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</si>
  <si>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</si>
  <si>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</si>
  <si>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</si>
  <si>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</si>
  <si>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</si>
  <si>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</si>
  <si>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</si>
  <si>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</si>
  <si>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</si>
  <si>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</si>
  <si>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</si>
  <si>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</si>
  <si>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</si>
  <si>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</si>
  <si>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</si>
  <si>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</si>
  <si>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</si>
  <si>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</si>
  <si>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</si>
  <si>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</si>
  <si>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</si>
  <si>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</si>
  <si>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</si>
  <si>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</si>
  <si>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</si>
  <si>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</si>
  <si>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</si>
  <si>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</si>
  <si>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</si>
  <si>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</si>
  <si>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</si>
  <si>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</si>
  <si>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</si>
  <si>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</si>
  <si>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</si>
  <si>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</si>
  <si>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</si>
  <si>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</si>
  <si>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</si>
  <si>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</si>
  <si>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</si>
  <si>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</si>
  <si>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</si>
  <si>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</si>
  <si>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</si>
  <si>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</si>
  <si>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</si>
  <si>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</si>
  <si>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</si>
  <si>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</si>
  <si>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</si>
  <si>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</si>
  <si>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</si>
  <si>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</si>
  <si>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</si>
  <si>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</si>
  <si>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</si>
  <si>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</si>
  <si>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</si>
  <si>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</si>
  <si>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</si>
  <si>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</si>
  <si>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</si>
  <si>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</si>
  <si>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</si>
  <si>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</si>
  <si>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</si>
  <si>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</si>
  <si>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</si>
  <si>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</si>
  <si>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</si>
  <si>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</si>
  <si>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</si>
  <si>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</si>
  <si>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</si>
  <si>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</si>
  <si>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</si>
  <si>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</si>
  <si>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</si>
  <si>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</si>
  <si>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</si>
  <si>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</si>
  <si>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</si>
  <si>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</si>
  <si>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</si>
  <si>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</si>
  <si>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</si>
  <si>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</si>
  <si>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</si>
  <si>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</si>
  <si>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</si>
  <si>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</si>
  <si>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</si>
  <si>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</si>
  <si>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</si>
  <si>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</si>
  <si>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</si>
  <si>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</si>
  <si>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</si>
  <si>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</si>
  <si>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</si>
  <si>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</si>
  <si>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</si>
  <si>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</si>
  <si>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</si>
  <si>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</si>
  <si>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</si>
  <si>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</si>
  <si>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</si>
  <si>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</si>
  <si>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</si>
  <si>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</si>
  <si>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</si>
  <si>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</si>
  <si>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</si>
  <si>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</si>
  <si>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</si>
  <si>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</si>
  <si>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</si>
  <si>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</si>
  <si>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</si>
  <si>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</si>
  <si>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</si>
  <si>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</si>
  <si>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</si>
  <si>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</si>
  <si>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</si>
  <si>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</si>
  <si>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</si>
  <si>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</si>
  <si>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</si>
  <si>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</si>
  <si>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</si>
  <si>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</si>
  <si>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</si>
  <si>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</si>
  <si>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</si>
  <si>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</si>
  <si>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</si>
  <si>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</si>
  <si>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</si>
  <si>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</si>
  <si>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</si>
  <si>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</si>
  <si>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</si>
  <si>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</si>
  <si>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</si>
  <si>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</si>
  <si>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</si>
  <si>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</si>
  <si>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</si>
  <si>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</si>
  <si>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</si>
  <si>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</si>
  <si>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</si>
  <si>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</si>
  <si>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</si>
  <si>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</si>
  <si>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</si>
  <si>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</si>
  <si>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</si>
  <si>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</si>
  <si>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</si>
  <si>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</si>
  <si>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</si>
  <si>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</si>
  <si>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</si>
  <si>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</si>
  <si>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</si>
  <si>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</si>
  <si>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</si>
  <si>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</si>
  <si>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</si>
  <si>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</si>
  <si>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</si>
  <si>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</si>
  <si>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</si>
  <si>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</si>
  <si>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</si>
  <si>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</si>
  <si>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</si>
  <si>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</si>
  <si>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</si>
  <si>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</si>
  <si>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</si>
  <si>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</si>
  <si>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</si>
  <si>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</si>
  <si>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</si>
  <si>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</si>
  <si>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</si>
  <si>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</si>
  <si>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</si>
  <si>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</si>
  <si>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</si>
  <si>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</si>
  <si>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</si>
  <si>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</si>
  <si>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</si>
  <si>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</si>
  <si>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</si>
  <si>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</si>
  <si>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</si>
  <si>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</si>
  <si>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</si>
  <si>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</si>
  <si>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</si>
  <si>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</si>
  <si>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</si>
  <si>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</si>
  <si>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</si>
  <si>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</si>
  <si>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</si>
  <si>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</si>
  <si>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</si>
  <si>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</si>
  <si>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</si>
  <si>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</si>
  <si>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</si>
  <si>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</si>
  <si>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</si>
  <si>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</si>
  <si>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</si>
  <si>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</si>
  <si>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</si>
  <si>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</si>
  <si>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</si>
  <si>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</si>
  <si>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</si>
  <si>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</si>
  <si>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</si>
  <si>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</si>
  <si>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</si>
  <si>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</si>
  <si>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</si>
  <si>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</si>
  <si>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</si>
  <si>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</si>
  <si>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</si>
  <si>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</si>
  <si>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</si>
  <si>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</si>
  <si>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</si>
  <si>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</si>
  <si>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</si>
  <si>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</si>
  <si>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</si>
  <si>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</si>
  <si>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</si>
  <si>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</si>
  <si>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</si>
  <si>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</si>
  <si>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</si>
  <si>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</si>
  <si>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</si>
  <si>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</si>
  <si>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</si>
  <si>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</si>
  <si>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</si>
  <si>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</si>
  <si>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</si>
  <si>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</si>
  <si>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</si>
  <si>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</si>
  <si>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</si>
  <si>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</si>
  <si>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</si>
  <si>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</si>
  <si>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</si>
  <si>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</si>
  <si>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</si>
  <si>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</si>
  <si>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</si>
  <si>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</si>
  <si>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</si>
  <si>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</si>
  <si>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</si>
  <si>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</si>
  <si>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</si>
  <si>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</si>
  <si>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</si>
  <si>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</si>
  <si>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</si>
  <si>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</si>
  <si>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</si>
  <si>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</si>
  <si>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</si>
  <si>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</si>
  <si>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</si>
  <si>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</si>
  <si>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</si>
  <si>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</si>
  <si>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</si>
  <si>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</si>
  <si>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</si>
  <si>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</si>
  <si>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</si>
  <si>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</si>
  <si>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</si>
  <si>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</si>
  <si>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</si>
  <si>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</si>
  <si>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</si>
  <si>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</si>
  <si>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</si>
  <si>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</si>
  <si>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</si>
  <si>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</si>
  <si>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</si>
  <si>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</si>
  <si>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</si>
  <si>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</si>
  <si>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</si>
  <si>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</si>
  <si>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</si>
  <si>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</si>
  <si>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</si>
  <si>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</si>
  <si>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</si>
  <si>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</si>
  <si>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</si>
  <si>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</si>
  <si>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</si>
  <si>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</si>
  <si>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</si>
  <si>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</si>
  <si>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</si>
  <si>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</si>
  <si>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</si>
  <si>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</si>
  <si>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</si>
  <si>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</si>
  <si>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</si>
  <si>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</si>
  <si>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</si>
  <si>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</si>
  <si>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</si>
  <si>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</si>
  <si>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</si>
  <si>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</si>
  <si>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</si>
  <si>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</si>
  <si>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</si>
  <si>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</si>
  <si>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</si>
  <si>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</si>
  <si>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</si>
  <si>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</si>
  <si>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</si>
  <si>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</si>
  <si>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</si>
  <si>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</si>
  <si>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</si>
  <si>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</si>
  <si>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</si>
  <si>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</si>
  <si>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</si>
  <si>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</si>
  <si>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</si>
  <si>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</si>
  <si>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</si>
  <si>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</si>
  <si>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</si>
  <si>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</si>
  <si>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</si>
  <si>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</si>
  <si>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</si>
  <si>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</si>
  <si>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</si>
  <si>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</si>
  <si>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</si>
  <si>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</si>
  <si>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</si>
  <si>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</si>
  <si>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</si>
  <si>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</si>
  <si>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</si>
  <si>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</si>
  <si>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</si>
  <si>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</si>
  <si>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</si>
  <si>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</si>
  <si>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</si>
  <si>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</si>
  <si>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</si>
  <si>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</si>
  <si>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</si>
  <si>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</si>
  <si>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</si>
  <si>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</si>
  <si>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</si>
  <si>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</si>
  <si>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</si>
  <si>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</si>
  <si>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</si>
  <si>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</si>
  <si>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</si>
  <si>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</si>
  <si>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</si>
  <si>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</si>
  <si>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</si>
  <si>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</si>
  <si>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</si>
  <si>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</si>
  <si>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</si>
  <si>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</si>
  <si>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</si>
  <si>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</si>
  <si>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</si>
  <si>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</si>
  <si>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</si>
  <si>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</si>
  <si>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</si>
  <si>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</si>
  <si>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</si>
  <si>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</si>
  <si>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</si>
  <si>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</si>
  <si>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</si>
  <si>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</si>
  <si>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</si>
  <si>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</si>
  <si>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</si>
  <si>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</si>
  <si>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</si>
  <si>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</si>
  <si>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</si>
  <si>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</si>
  <si>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</si>
  <si>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</si>
  <si>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</si>
  <si>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</si>
  <si>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</si>
  <si>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</si>
  <si>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</si>
  <si>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</si>
  <si>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</si>
  <si>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</si>
  <si>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</si>
  <si>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</si>
  <si>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</si>
  <si>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</si>
  <si>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</si>
  <si>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</si>
  <si>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</si>
  <si>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</si>
  <si>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</si>
  <si>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</si>
  <si>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</si>
  <si>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</si>
  <si>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</si>
  <si>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</si>
  <si>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</si>
  <si>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</si>
  <si>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</si>
  <si>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</si>
  <si>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</si>
  <si>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</si>
  <si>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</si>
  <si>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</si>
  <si>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</si>
  <si>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</si>
  <si>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</si>
  <si>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</si>
  <si>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</si>
  <si>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</si>
  <si>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</si>
  <si>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</si>
  <si>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</si>
  <si>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</si>
  <si>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</si>
  <si>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</si>
  <si>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</si>
  <si>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</si>
  <si>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</si>
  <si>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</si>
  <si>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</si>
  <si>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</si>
  <si>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</si>
  <si>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</si>
  <si>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</si>
  <si>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</si>
  <si>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</si>
  <si>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</si>
  <si>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</si>
  <si>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</si>
  <si>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</si>
  <si>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</si>
  <si>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</si>
  <si>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</si>
  <si>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</si>
  <si>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</si>
  <si>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</si>
  <si>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</si>
  <si>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</si>
  <si>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</si>
  <si>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</si>
  <si>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</si>
  <si>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</si>
  <si>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</si>
  <si>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</si>
  <si>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</si>
  <si>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</si>
  <si>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</si>
  <si>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</si>
  <si>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</si>
  <si>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</si>
  <si>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</si>
  <si>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</si>
  <si>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</si>
  <si>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</si>
  <si>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</si>
  <si>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</si>
  <si>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</si>
  <si>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</si>
  <si>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</si>
  <si>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</si>
  <si>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</si>
  <si>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</si>
  <si>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</si>
  <si>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</si>
  <si>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</si>
  <si>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</si>
  <si>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</si>
  <si>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</si>
  <si>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</si>
  <si>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</si>
  <si>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</si>
  <si>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</si>
  <si>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</si>
  <si>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</si>
  <si>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</si>
  <si>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</si>
  <si>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</si>
  <si>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</si>
  <si>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</si>
  <si>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</si>
  <si>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</si>
  <si>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</si>
  <si>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</si>
  <si>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</si>
  <si>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</si>
  <si>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</si>
  <si>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</si>
  <si>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</si>
  <si>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</si>
  <si>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</si>
  <si>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</si>
  <si>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</si>
  <si>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</si>
  <si>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</si>
  <si>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</si>
  <si>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</si>
  <si>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</si>
  <si>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</si>
  <si>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</si>
  <si>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</si>
  <si>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</si>
  <si>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</si>
  <si>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</si>
  <si>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</si>
  <si>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</si>
  <si>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</si>
  <si>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</si>
  <si>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</si>
  <si>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</si>
  <si>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</si>
  <si>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</si>
  <si>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</si>
  <si>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</si>
  <si>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</si>
  <si>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</si>
  <si>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</si>
  <si>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</si>
  <si>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</si>
  <si>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</si>
  <si>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</si>
  <si>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</si>
  <si>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</si>
  <si>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</si>
  <si>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</si>
  <si>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</si>
  <si>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</si>
  <si>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</si>
  <si>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</si>
  <si>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</si>
  <si>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</si>
  <si>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</si>
  <si>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</si>
  <si>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</si>
  <si>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</si>
  <si>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</si>
  <si>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</si>
  <si>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</si>
  <si>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</si>
  <si>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</si>
  <si>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</si>
  <si>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</si>
  <si>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</si>
  <si>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</si>
  <si>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</si>
  <si>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</si>
  <si>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</si>
  <si>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</si>
  <si>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</si>
  <si>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</si>
  <si>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</si>
  <si>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</si>
  <si>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</si>
  <si>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</si>
  <si>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</si>
  <si>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</si>
  <si>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</si>
  <si>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</si>
  <si>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</si>
  <si>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</si>
  <si>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</si>
  <si>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</si>
  <si>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</si>
  <si>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</si>
  <si>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</si>
  <si>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</si>
  <si>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</si>
  <si>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</si>
  <si>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</si>
  <si>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</si>
  <si>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</si>
  <si>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</si>
  <si>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</si>
  <si>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</si>
  <si>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</si>
  <si>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</si>
  <si>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</si>
  <si>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</si>
  <si>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</si>
  <si>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</si>
  <si>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</si>
  <si>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</si>
  <si>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</si>
  <si>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</si>
  <si>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</si>
  <si>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</si>
  <si>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</si>
  <si>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</si>
  <si>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</si>
  <si>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</si>
  <si>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</si>
  <si>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</si>
  <si>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</si>
  <si>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</si>
  <si>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</si>
  <si>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</si>
  <si>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</si>
  <si>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</si>
  <si>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</si>
  <si>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</si>
  <si>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</si>
  <si>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</si>
  <si>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</si>
  <si>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</si>
  <si>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</si>
  <si>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</si>
  <si>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</si>
  <si>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</si>
  <si>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</si>
  <si>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</si>
  <si>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</si>
  <si>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</si>
  <si>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</si>
  <si>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</si>
  <si>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</si>
  <si>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</si>
  <si>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</si>
  <si>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</si>
  <si>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</si>
  <si>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</si>
  <si>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</si>
  <si>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</si>
  <si>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</si>
  <si>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</si>
  <si>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</si>
  <si>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</si>
  <si>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</si>
  <si>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</si>
  <si>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</si>
  <si>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</si>
  <si>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</si>
  <si>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</si>
  <si>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</si>
  <si>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</si>
  <si>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</si>
  <si>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</si>
  <si>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</si>
  <si>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</si>
  <si>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</si>
  <si>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</si>
  <si>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</si>
  <si>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</si>
  <si>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</si>
  <si>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</si>
  <si>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</si>
  <si>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</si>
  <si>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</si>
  <si>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</si>
  <si>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</si>
  <si>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</si>
  <si>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</si>
  <si>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</si>
  <si>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</si>
  <si>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</si>
  <si>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</si>
  <si>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</si>
  <si>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</si>
  <si>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</si>
  <si>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</si>
  <si>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</si>
  <si>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</si>
  <si>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</si>
  <si>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</si>
  <si>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</si>
  <si>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</si>
  <si>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</si>
  <si>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</si>
  <si>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</si>
  <si>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</si>
  <si>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</si>
  <si>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</si>
  <si>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</si>
  <si>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</si>
  <si>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</si>
  <si>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</si>
  <si>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</si>
  <si>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</si>
  <si>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</si>
  <si>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</si>
  <si>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</si>
  <si>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</si>
  <si>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</si>
  <si>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</si>
  <si>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</si>
  <si>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</si>
  <si>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</si>
  <si>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</si>
  <si>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</si>
  <si>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</si>
  <si>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</si>
  <si>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</si>
  <si>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</si>
  <si>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</si>
  <si>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</si>
  <si>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</si>
  <si>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</si>
  <si>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</si>
  <si>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</si>
  <si>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</si>
  <si>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</si>
  <si>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</si>
  <si>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</si>
  <si>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</si>
  <si>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</si>
  <si>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</si>
  <si>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</si>
  <si>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</si>
  <si>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</si>
  <si>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</si>
  <si>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</si>
  <si>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</si>
  <si>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</si>
  <si>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</si>
  <si>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</si>
  <si>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</si>
  <si>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</si>
  <si>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</si>
  <si>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</si>
  <si>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</si>
  <si>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</si>
  <si>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</si>
  <si>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</si>
  <si>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</si>
  <si>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</si>
  <si>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</si>
  <si>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</si>
  <si>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</si>
  <si>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</si>
  <si>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</si>
  <si>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</si>
  <si>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</si>
  <si>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</si>
  <si>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</si>
  <si>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</si>
  <si>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</si>
  <si>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</si>
  <si>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</si>
  <si>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</si>
  <si>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</si>
  <si>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</si>
  <si>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</si>
  <si>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</si>
  <si>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</si>
  <si>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</si>
  <si>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</si>
  <si>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</si>
  <si>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</si>
  <si>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</si>
  <si>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</si>
  <si>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</si>
  <si>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</si>
  <si>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</si>
  <si>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</si>
  <si>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</si>
  <si>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</si>
  <si>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</si>
  <si>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</si>
  <si>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</si>
  <si>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</si>
  <si>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</si>
  <si>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</si>
  <si>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</si>
  <si>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</si>
  <si>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</si>
  <si>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</si>
  <si>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</si>
  <si>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</si>
  <si>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</si>
  <si>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</si>
  <si>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</si>
  <si>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</si>
  <si>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</si>
  <si>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</si>
  <si>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</si>
  <si>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</si>
  <si>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</si>
  <si>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</si>
  <si>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</si>
  <si>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</si>
  <si>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</si>
  <si>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</si>
  <si>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</si>
  <si>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</si>
  <si>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</si>
  <si>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</si>
  <si>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</si>
  <si>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</si>
  <si>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</si>
  <si>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</si>
  <si>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</si>
  <si>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</si>
  <si>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</si>
  <si>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</si>
  <si>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</si>
  <si>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</si>
  <si>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</si>
  <si>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</si>
  <si>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</si>
  <si>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</si>
  <si>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</si>
  <si>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</si>
  <si>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</si>
  <si>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</si>
  <si>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</si>
  <si>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</si>
  <si>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</si>
  <si>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</si>
  <si>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</si>
  <si>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</si>
  <si>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</si>
  <si>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</si>
  <si>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</si>
  <si>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</si>
  <si>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</si>
  <si>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</si>
  <si>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</si>
  <si>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</si>
  <si>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</si>
  <si>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</si>
  <si>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</si>
  <si>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</si>
  <si>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</si>
  <si>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</si>
  <si>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</si>
  <si>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</si>
  <si>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</si>
  <si>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</si>
  <si>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</si>
  <si>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</si>
  <si>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</si>
  <si>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</si>
  <si>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</si>
  <si>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</si>
  <si>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</si>
  <si>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</si>
  <si>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</si>
  <si>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</si>
  <si>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</si>
  <si>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</si>
  <si>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</si>
  <si>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</si>
  <si>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</si>
  <si>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</si>
  <si>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</si>
  <si>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</si>
  <si>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</si>
  <si>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</si>
  <si>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</si>
  <si>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</si>
  <si>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</si>
  <si>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</si>
  <si>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</si>
  <si>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</si>
  <si>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</si>
  <si>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</si>
  <si>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</si>
  <si>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</si>
  <si>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</si>
  <si>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</si>
  <si>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</si>
  <si>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</si>
  <si>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</si>
  <si>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</si>
  <si>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</si>
  <si>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</si>
  <si>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</si>
  <si>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</si>
  <si>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</si>
  <si>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</si>
  <si>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</si>
  <si>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</si>
  <si>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</si>
  <si>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</si>
  <si>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</si>
  <si>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</si>
  <si>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</si>
  <si>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</si>
  <si>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</si>
  <si>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</si>
  <si>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</si>
  <si>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</si>
  <si>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</si>
  <si>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</si>
  <si>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</si>
  <si>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</si>
  <si>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</si>
  <si>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</si>
  <si>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</si>
  <si>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</si>
  <si>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</si>
  <si>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</si>
  <si>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</si>
  <si>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</si>
  <si>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</si>
  <si>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</si>
  <si>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</si>
  <si>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</si>
  <si>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</si>
  <si>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</si>
  <si>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</si>
  <si>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</si>
  <si>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</si>
  <si>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</si>
  <si>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</si>
  <si>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</si>
  <si>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</si>
  <si>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</si>
  <si>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</si>
  <si>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</si>
  <si>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</si>
  <si>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</si>
  <si>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</si>
  <si>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</si>
  <si>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</si>
  <si>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</si>
  <si>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</si>
  <si>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</si>
  <si>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</si>
  <si>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</si>
  <si>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</si>
  <si>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</si>
  <si>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</si>
  <si>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</si>
  <si>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</si>
  <si>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</si>
  <si>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</si>
  <si>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</si>
  <si>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</si>
  <si>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</si>
  <si>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</si>
  <si>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</si>
  <si>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</si>
  <si>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</si>
  <si>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</si>
  <si>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</si>
  <si>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</si>
  <si>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</si>
  <si>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</si>
  <si>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</si>
  <si>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</si>
  <si>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</si>
  <si>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</si>
  <si>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</si>
  <si>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</si>
  <si>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</si>
  <si>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</si>
  <si>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</si>
  <si>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</si>
  <si>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</si>
  <si>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</si>
  <si>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</si>
  <si>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</si>
  <si>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</si>
  <si>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</si>
  <si>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</si>
  <si>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</si>
  <si>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</si>
  <si>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</si>
  <si>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</si>
  <si>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</si>
  <si>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</si>
  <si>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</si>
  <si>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</si>
  <si>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</si>
  <si>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</si>
  <si>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</si>
  <si>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</si>
  <si>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</si>
  <si>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</si>
  <si>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</si>
  <si>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</si>
  <si>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</si>
  <si>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</si>
  <si>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</si>
  <si>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</si>
  <si>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</si>
  <si>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</si>
  <si>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</si>
  <si>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</si>
  <si>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</si>
  <si>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</si>
  <si>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</si>
  <si>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</si>
  <si>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</si>
  <si>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</si>
  <si>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</si>
  <si>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</si>
  <si>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</si>
  <si>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</si>
  <si>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</si>
  <si>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</si>
  <si>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</si>
  <si>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</si>
  <si>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</si>
  <si>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</si>
  <si>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</si>
  <si>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</si>
  <si>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</si>
  <si>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</si>
  <si>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</si>
  <si>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</si>
  <si>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</si>
  <si>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</si>
  <si>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</si>
  <si>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</si>
  <si>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</si>
  <si>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</si>
  <si>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</si>
  <si>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</si>
  <si>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</si>
  <si>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</si>
  <si>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</si>
  <si>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</si>
  <si>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</si>
  <si>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</si>
  <si>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</si>
  <si>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</si>
  <si>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</si>
  <si>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</si>
  <si>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</si>
  <si>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</si>
  <si>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</si>
  <si>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</si>
  <si>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</si>
  <si>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</si>
  <si>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</si>
  <si>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</si>
  <si>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</si>
  <si>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</si>
  <si>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</si>
  <si>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</si>
  <si>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</si>
  <si>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</si>
  <si>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</si>
  <si>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</si>
  <si>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</si>
  <si>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</si>
  <si>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</si>
  <si>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</si>
  <si>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</si>
  <si>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</si>
  <si>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</si>
  <si>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</si>
  <si>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</si>
  <si>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</si>
  <si>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</si>
  <si>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</si>
  <si>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</si>
  <si>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</si>
  <si>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</si>
  <si>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</si>
  <si>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</si>
  <si>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</si>
  <si>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</si>
  <si>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</si>
  <si>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</si>
  <si>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</si>
  <si>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</si>
  <si>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</si>
  <si>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</si>
  <si>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</si>
  <si>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</si>
  <si>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</si>
  <si>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</si>
  <si>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</si>
  <si>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</si>
  <si>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</si>
  <si>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</si>
  <si>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</si>
  <si>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</si>
  <si>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</si>
  <si>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</si>
  <si>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</si>
  <si>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</si>
  <si>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</si>
  <si>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</si>
  <si>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</si>
  <si>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</si>
  <si>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</si>
  <si>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</si>
  <si>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</si>
  <si>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</si>
  <si>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</si>
  <si>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</si>
  <si>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</si>
  <si>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</si>
  <si>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</si>
  <si>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</si>
  <si>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</si>
  <si>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</si>
  <si>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</si>
  <si>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</si>
  <si>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</si>
  <si>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</si>
  <si>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</si>
  <si>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</si>
  <si>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</si>
  <si>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</si>
  <si>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</si>
  <si>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</si>
  <si>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</si>
  <si>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</si>
  <si>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</si>
  <si>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</si>
  <si>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</si>
  <si>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</si>
  <si>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</si>
  <si>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</si>
  <si>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</si>
  <si>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</si>
  <si>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</si>
  <si>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</si>
  <si>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</si>
  <si>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</si>
  <si>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</si>
  <si>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</si>
  <si>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</si>
  <si>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</si>
  <si>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</si>
  <si>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</si>
  <si>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</si>
  <si>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</si>
  <si>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</si>
  <si>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</si>
  <si>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</si>
  <si>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</si>
  <si>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</si>
  <si>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</si>
  <si>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</si>
  <si>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</si>
  <si>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</si>
  <si>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</si>
  <si>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</si>
  <si>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</si>
  <si>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</si>
  <si>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</si>
  <si>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</si>
  <si>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</si>
  <si>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</si>
  <si>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</si>
  <si>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</si>
  <si>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</si>
  <si>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</si>
  <si>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</si>
  <si>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</si>
  <si>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</si>
  <si>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</si>
  <si>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</si>
  <si>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</si>
  <si>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</si>
  <si>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</si>
  <si>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</si>
  <si>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</si>
  <si>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</si>
  <si>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</si>
  <si>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</si>
  <si>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</si>
  <si>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</si>
  <si>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</si>
  <si>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</si>
  <si>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</si>
  <si>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</si>
  <si>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</si>
  <si>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</si>
  <si>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</si>
  <si>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</si>
  <si>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</si>
  <si>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</si>
  <si>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</si>
  <si>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</si>
  <si>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</si>
  <si>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</si>
  <si>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</si>
  <si>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</si>
  <si>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</si>
  <si>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</si>
  <si>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</si>
  <si>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</si>
  <si>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</si>
  <si>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</si>
  <si>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</si>
  <si>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</si>
  <si>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</si>
  <si>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</si>
  <si>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</si>
  <si>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</si>
  <si>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</si>
  <si>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</si>
  <si>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</si>
  <si>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</si>
  <si>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</si>
  <si>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</si>
  <si>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</si>
  <si>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</si>
  <si>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</si>
  <si>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</si>
  <si>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</si>
  <si>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</si>
  <si>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</si>
  <si>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</si>
  <si>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</si>
  <si>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</si>
  <si>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</si>
  <si>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</si>
  <si>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</si>
  <si>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</si>
  <si>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</si>
  <si>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</si>
  <si>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</si>
  <si>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</si>
  <si>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</si>
  <si>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</si>
  <si>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</si>
  <si>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</si>
  <si>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</si>
  <si>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</si>
  <si>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</si>
  <si>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</si>
  <si>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</si>
  <si>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</si>
  <si>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</si>
  <si>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</si>
  <si>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</si>
  <si>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</si>
  <si>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</si>
  <si>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</si>
  <si>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</si>
  <si>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</si>
  <si>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</si>
  <si>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</si>
  <si>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</si>
  <si>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</si>
  <si>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</si>
  <si>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</si>
  <si>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</si>
  <si>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</si>
  <si>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</si>
  <si>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</si>
  <si>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</si>
  <si>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</si>
  <si>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</si>
  <si>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</si>
  <si>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</si>
  <si>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</si>
  <si>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</si>
  <si>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</si>
  <si>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</si>
  <si>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</si>
  <si>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</si>
  <si>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</si>
  <si>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</si>
  <si>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</si>
  <si>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</si>
  <si>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</si>
  <si>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</si>
  <si>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</si>
  <si>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</si>
  <si>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</si>
  <si>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</si>
  <si>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</si>
  <si>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</si>
  <si>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</si>
  <si>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</si>
  <si>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</si>
  <si>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</si>
  <si>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</si>
  <si>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</si>
  <si>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</si>
  <si>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</si>
  <si>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</si>
  <si>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</si>
  <si>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</si>
  <si>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</si>
  <si>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</si>
  <si>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</si>
  <si>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</si>
  <si>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</si>
  <si>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</si>
  <si>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</si>
  <si>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</si>
  <si>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</si>
  <si>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</si>
  <si>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</si>
  <si>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</si>
  <si>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</si>
  <si>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</si>
  <si>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</si>
  <si>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</si>
  <si>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</si>
  <si>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</si>
  <si>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</si>
  <si>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</si>
  <si>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</si>
  <si>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</si>
  <si>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</si>
  <si>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</si>
  <si>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</si>
  <si>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</si>
  <si>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</si>
  <si>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</si>
  <si>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</si>
  <si>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</si>
  <si>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</si>
  <si>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</si>
  <si>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</si>
  <si>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</si>
  <si>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</si>
  <si>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</si>
  <si>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</si>
  <si>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</si>
  <si>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</si>
  <si>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</si>
  <si>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</si>
  <si>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</si>
  <si>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</si>
  <si>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</si>
  <si>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</si>
  <si>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</si>
  <si>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</si>
  <si>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</si>
  <si>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</si>
  <si>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</si>
  <si>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</si>
  <si>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</si>
  <si>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</si>
  <si>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</si>
  <si>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</si>
  <si>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</si>
  <si>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</si>
  <si>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</si>
  <si>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</si>
  <si>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</si>
  <si>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</si>
  <si>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</si>
  <si>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</si>
  <si>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</si>
  <si>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</si>
  <si>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</si>
  <si>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</si>
  <si>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</si>
  <si>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</si>
  <si>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</si>
  <si>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</si>
  <si>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</si>
  <si>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</si>
  <si>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</si>
  <si>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</si>
  <si>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</si>
  <si>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</si>
  <si>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</si>
  <si>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</si>
  <si>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</si>
  <si>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</si>
  <si>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</si>
  <si>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</si>
  <si>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</si>
  <si>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</si>
  <si>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</si>
  <si>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</si>
  <si>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</si>
  <si>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</si>
  <si>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</si>
  <si>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</si>
  <si>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</si>
  <si>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</si>
  <si>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</si>
  <si>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</si>
  <si>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</si>
  <si>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</si>
  <si>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</si>
  <si>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</si>
  <si>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</si>
  <si>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</si>
  <si>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</si>
  <si>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</si>
  <si>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</si>
  <si>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</si>
  <si>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</si>
  <si>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</si>
  <si>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</si>
  <si>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</si>
  <si>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</si>
  <si>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</si>
  <si>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</si>
  <si>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</si>
  <si>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</si>
  <si>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</si>
  <si>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</si>
  <si>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</si>
  <si>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</si>
  <si>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</si>
  <si>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</si>
  <si>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</si>
  <si>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</si>
  <si>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</si>
  <si>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</si>
  <si>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</si>
  <si>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</si>
  <si>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</si>
  <si>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</si>
  <si>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</si>
  <si>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</si>
  <si>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</si>
  <si>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</si>
  <si>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</si>
  <si>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</si>
  <si>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</si>
  <si>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</si>
  <si>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</si>
  <si>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</si>
  <si>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</si>
  <si>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</si>
  <si>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</si>
  <si>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</si>
  <si>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</si>
  <si>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</si>
  <si>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</si>
  <si>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</si>
  <si>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</si>
  <si>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</si>
  <si>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</si>
  <si>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</si>
  <si>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</si>
  <si>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</si>
  <si>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</si>
  <si>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</si>
  <si>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</si>
  <si>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</si>
  <si>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</si>
  <si>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</si>
  <si>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</si>
  <si>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</si>
  <si>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</si>
  <si>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</si>
  <si>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</si>
  <si>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</si>
  <si>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</si>
  <si>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</si>
  <si>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</si>
  <si>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</si>
  <si>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</si>
  <si>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</si>
  <si>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</si>
  <si>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</si>
  <si>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</si>
  <si>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</si>
  <si>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</si>
  <si>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</si>
  <si>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</si>
  <si>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</si>
  <si>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</si>
  <si>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</si>
  <si>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</si>
  <si>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</si>
  <si>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</si>
  <si>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</si>
  <si>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</si>
  <si>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</si>
  <si>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</si>
  <si>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</si>
  <si>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</si>
  <si>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</si>
  <si>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</si>
  <si>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</si>
  <si>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</si>
  <si>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</si>
  <si>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</si>
  <si>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</si>
  <si>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</si>
  <si>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</si>
  <si>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</si>
  <si>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</si>
  <si>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</si>
  <si>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</si>
  <si>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</si>
  <si>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</si>
  <si>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</si>
  <si>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</si>
  <si>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</si>
  <si>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</si>
  <si>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</si>
  <si>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</si>
  <si>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</si>
  <si>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</si>
  <si>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</si>
  <si>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</si>
  <si>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</si>
  <si>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</si>
  <si>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</si>
  <si>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</si>
  <si>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</si>
  <si>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</si>
  <si>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</si>
  <si>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</si>
  <si>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</si>
  <si>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</si>
  <si>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</si>
  <si>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</si>
  <si>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</si>
  <si>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</si>
  <si>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</si>
  <si>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</si>
  <si>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</si>
  <si>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</si>
  <si>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</si>
  <si>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</si>
  <si>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</si>
  <si>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</si>
  <si>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</si>
  <si>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</si>
  <si>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</si>
  <si>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</si>
  <si>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</si>
  <si>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</si>
  <si>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</si>
  <si>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</si>
  <si>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</si>
  <si>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</si>
  <si>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</si>
  <si>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</si>
  <si>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</si>
  <si>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</si>
  <si>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</si>
  <si>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</si>
  <si>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</si>
  <si>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</si>
  <si>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</si>
  <si>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</si>
  <si>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</si>
  <si>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</si>
  <si>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</si>
  <si>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</si>
  <si>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</si>
  <si>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</si>
  <si>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</si>
  <si>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</si>
  <si>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</si>
  <si>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</si>
  <si>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</si>
  <si>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</si>
  <si>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</si>
  <si>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</si>
  <si>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</si>
  <si>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</si>
  <si>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</si>
  <si>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</si>
  <si>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</si>
  <si>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</si>
  <si>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</si>
  <si>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</si>
  <si>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</si>
  <si>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</si>
  <si>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</si>
  <si>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</si>
  <si>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</si>
  <si>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</si>
  <si>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</si>
  <si>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</si>
  <si>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</si>
  <si>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</si>
  <si>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</si>
  <si>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</si>
  <si>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</si>
  <si>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</si>
  <si>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</si>
  <si>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</si>
  <si>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</si>
  <si>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</si>
  <si>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</si>
  <si>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</si>
  <si>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</si>
  <si>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</si>
  <si>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</si>
  <si>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</si>
  <si>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</si>
  <si>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</si>
  <si>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</si>
  <si>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</si>
  <si>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</si>
  <si>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</si>
  <si>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</si>
  <si>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</si>
  <si>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</si>
  <si>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</si>
  <si>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</si>
  <si>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</si>
  <si>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</si>
  <si>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</si>
  <si>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</si>
  <si>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</si>
  <si>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</si>
  <si>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</si>
  <si>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</si>
  <si>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</si>
  <si>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</si>
  <si>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</si>
  <si>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</si>
  <si>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</si>
  <si>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</si>
  <si>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</si>
  <si>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</si>
  <si>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</si>
  <si>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</si>
  <si>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</si>
  <si>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</si>
  <si>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</si>
  <si>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</si>
  <si>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</si>
  <si>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</si>
  <si>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</si>
  <si>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</si>
  <si>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</si>
  <si>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</si>
  <si>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</si>
  <si>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</si>
  <si>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</si>
  <si>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</si>
  <si>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</si>
  <si>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</si>
  <si>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</si>
  <si>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</si>
  <si>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</si>
  <si>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</si>
  <si>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</si>
  <si>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</si>
  <si>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</si>
  <si>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</si>
  <si>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</si>
  <si>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</si>
  <si>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</si>
  <si>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</si>
  <si>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</si>
  <si>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</si>
  <si>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</si>
  <si>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</si>
  <si>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</si>
  <si>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</si>
  <si>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</si>
  <si>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</si>
  <si>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</si>
  <si>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</si>
  <si>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</si>
  <si>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</si>
  <si>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</si>
  <si>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</si>
  <si>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</si>
  <si>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</si>
  <si>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</si>
  <si>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</si>
  <si>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</si>
  <si>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</si>
  <si>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</si>
  <si>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</si>
  <si>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</si>
  <si>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</si>
  <si>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</si>
  <si>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</si>
  <si>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</si>
  <si>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</si>
  <si>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</si>
  <si>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</si>
  <si>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</si>
  <si>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</si>
  <si>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</si>
  <si>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</si>
  <si>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</si>
  <si>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</si>
  <si>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</si>
  <si>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</si>
  <si>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</si>
  <si>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</si>
  <si>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</si>
  <si>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</si>
  <si>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</si>
  <si>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</si>
  <si>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</si>
  <si>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</si>
  <si>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</si>
  <si>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</si>
  <si>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</si>
  <si>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</si>
  <si>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</si>
  <si>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</si>
  <si>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</si>
  <si>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</si>
  <si>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</si>
  <si>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</si>
  <si>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</si>
  <si>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</si>
  <si>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</si>
  <si>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</si>
  <si>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</si>
  <si>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</si>
  <si>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</si>
  <si>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</si>
  <si>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</si>
  <si>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</si>
  <si>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</si>
  <si>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</si>
  <si>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</si>
  <si>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</si>
  <si>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</si>
  <si>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</si>
  <si>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</si>
  <si>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</si>
  <si>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</si>
  <si>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</si>
  <si>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</si>
  <si>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</si>
  <si>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</si>
  <si>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</si>
  <si>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</si>
  <si>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</si>
  <si>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</si>
  <si>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</si>
  <si>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</si>
  <si>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</si>
  <si>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</si>
  <si>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</si>
  <si>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</si>
  <si>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</si>
  <si>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</si>
  <si>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</si>
  <si>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</si>
  <si>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</si>
  <si>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</si>
  <si>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</si>
  <si>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</si>
  <si>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</si>
  <si>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</si>
  <si>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</si>
  <si>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</si>
  <si>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</si>
  <si>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</si>
  <si>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</si>
  <si>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</si>
  <si>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</si>
  <si>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</si>
  <si>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</si>
  <si>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</si>
  <si>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</si>
  <si>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</si>
  <si>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</si>
  <si>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</si>
  <si>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</si>
  <si>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</si>
  <si>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</si>
  <si>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</si>
  <si>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</si>
  <si>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</si>
  <si>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</si>
  <si>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</si>
  <si>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</si>
  <si>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</si>
  <si>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</si>
  <si>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</si>
  <si>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</si>
  <si>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</si>
  <si>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</si>
  <si>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</si>
  <si>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</si>
  <si>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</si>
  <si>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</si>
  <si>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</si>
  <si>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</si>
  <si>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</si>
  <si>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</si>
  <si>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</si>
  <si>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</si>
  <si>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</si>
  <si>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</si>
  <si>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</si>
  <si>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</si>
  <si>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</si>
  <si>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</si>
  <si>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</si>
  <si>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</si>
  <si>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</si>
  <si>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</si>
  <si>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</si>
  <si>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</si>
  <si>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</si>
  <si>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</si>
  <si>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</si>
  <si>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</si>
  <si>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</si>
  <si>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</si>
  <si>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</si>
  <si>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</si>
  <si>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</si>
  <si>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</si>
  <si>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</si>
  <si>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</si>
  <si>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</si>
  <si>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</si>
  <si>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</si>
  <si>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</si>
  <si>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</si>
  <si>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</si>
  <si>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</si>
  <si>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</si>
  <si>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</si>
  <si>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</si>
  <si>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</si>
  <si>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</si>
  <si>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</si>
  <si>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</si>
  <si>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</si>
  <si>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</si>
  <si>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</si>
  <si>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</si>
  <si>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</si>
  <si>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</si>
  <si>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</si>
  <si>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</si>
  <si>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</si>
  <si>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</si>
  <si>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</si>
  <si>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</si>
  <si>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</si>
  <si>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</si>
  <si>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</si>
  <si>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</si>
  <si>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</si>
  <si>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</si>
  <si>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</si>
  <si>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</si>
  <si>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</si>
  <si>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</si>
  <si>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</si>
  <si>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</si>
  <si>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</si>
  <si>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</si>
  <si>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</si>
  <si>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</si>
  <si>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</si>
  <si>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</si>
  <si>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</si>
  <si>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</si>
  <si>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</si>
  <si>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</si>
  <si>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</si>
  <si>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</si>
  <si>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</si>
  <si>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</si>
  <si>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</si>
  <si>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</si>
  <si>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</si>
  <si>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</si>
  <si>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</si>
  <si>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</si>
  <si>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</si>
  <si>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</si>
  <si>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</si>
  <si>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</si>
  <si>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</si>
  <si>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</si>
  <si>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</si>
  <si>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</si>
  <si>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</si>
  <si>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</si>
  <si>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</si>
  <si>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</si>
  <si>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</si>
  <si>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</si>
  <si>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</si>
  <si>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</si>
  <si>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</si>
  <si>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</si>
  <si>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</si>
  <si>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</si>
  <si>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</si>
  <si>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</si>
  <si>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</si>
  <si>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</si>
  <si>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</si>
  <si>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</si>
  <si>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</si>
  <si>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</si>
  <si>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</si>
  <si>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</si>
  <si>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</si>
  <si>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</si>
  <si>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</si>
  <si>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</si>
  <si>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</si>
  <si>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</si>
  <si>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</si>
  <si>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</si>
  <si>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</si>
  <si>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</si>
  <si>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</si>
  <si>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</si>
  <si>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</si>
  <si>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</si>
  <si>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</si>
  <si>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</si>
  <si>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</si>
  <si>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</si>
  <si>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</si>
  <si>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</si>
  <si>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</si>
  <si>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</si>
  <si>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</si>
  <si>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</si>
  <si>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</si>
  <si>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</si>
  <si>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</si>
  <si>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</si>
  <si>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</si>
  <si>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</si>
  <si>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</si>
  <si>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</si>
  <si>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</si>
  <si>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</si>
  <si>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</si>
  <si>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</si>
  <si>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</si>
  <si>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</si>
  <si>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</si>
  <si>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</si>
  <si>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</si>
  <si>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</si>
  <si>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</si>
  <si>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</si>
  <si>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</si>
  <si>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</si>
  <si>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</si>
  <si>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</si>
  <si>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</si>
  <si>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</si>
  <si>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</si>
  <si>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</si>
  <si>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</si>
  <si>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</si>
  <si>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</si>
  <si>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</si>
  <si>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</si>
  <si>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</si>
  <si>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</si>
  <si>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</si>
  <si>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</si>
  <si>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</si>
  <si>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</si>
  <si>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</si>
  <si>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</si>
  <si>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</si>
  <si>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</si>
  <si>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</si>
  <si>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</si>
  <si>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</si>
  <si>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</si>
  <si>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</si>
  <si>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</si>
  <si>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</si>
  <si>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</si>
  <si>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</si>
  <si>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</si>
  <si>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</si>
  <si>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</si>
  <si>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</si>
  <si>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</si>
  <si>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</si>
  <si>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</si>
  <si>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</si>
  <si>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</si>
  <si>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</si>
  <si>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</si>
  <si>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</si>
  <si>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</si>
  <si>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</si>
  <si>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</si>
  <si>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</si>
  <si>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</si>
  <si>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</si>
  <si>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</si>
  <si>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</si>
  <si>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</si>
  <si>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</si>
  <si>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</si>
  <si>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</si>
  <si>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</si>
  <si>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</si>
  <si>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</si>
  <si>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</si>
  <si>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</si>
  <si>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</si>
  <si>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</si>
  <si>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</si>
  <si>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</si>
  <si>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</si>
  <si>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</si>
  <si>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</si>
  <si>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</si>
  <si>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</si>
  <si>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</si>
  <si>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</si>
  <si>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</si>
  <si>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</si>
  <si>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</si>
  <si>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</si>
  <si>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</si>
  <si>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</si>
  <si>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</si>
  <si>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</si>
  <si>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</si>
  <si>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</si>
  <si>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</si>
  <si>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</si>
  <si>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</si>
  <si>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</si>
  <si>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</si>
  <si>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</si>
  <si>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</si>
  <si>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</si>
  <si>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</si>
  <si>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</si>
  <si>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</si>
  <si>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</si>
  <si>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</si>
  <si>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</si>
  <si>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</si>
  <si>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</si>
  <si>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</si>
  <si>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</si>
  <si>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</si>
  <si>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</si>
  <si>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</si>
  <si>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</si>
  <si>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</si>
  <si>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</si>
  <si>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</si>
  <si>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</si>
  <si>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</si>
  <si>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</si>
  <si>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</si>
  <si>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</si>
  <si>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</si>
  <si>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</si>
  <si>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</si>
  <si>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</si>
  <si>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</si>
  <si>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</si>
  <si>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</si>
  <si>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</si>
  <si>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</si>
  <si>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</si>
  <si>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</si>
  <si>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</si>
  <si>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</si>
  <si>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</si>
  <si>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</si>
  <si>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</si>
  <si>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</si>
  <si>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</si>
  <si>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</si>
  <si>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</si>
  <si>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</si>
  <si>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</si>
  <si>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</si>
  <si>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</si>
  <si>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</si>
  <si>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</si>
  <si>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</si>
  <si>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</si>
  <si>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</si>
  <si>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</si>
  <si>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</si>
  <si>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</si>
  <si>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</si>
  <si>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</si>
  <si>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</si>
  <si>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</si>
  <si>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</si>
  <si>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</si>
  <si>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</si>
  <si>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</si>
  <si>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</si>
  <si>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</si>
  <si>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</si>
  <si>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</si>
  <si>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</si>
  <si>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</si>
  <si>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</si>
  <si>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</si>
  <si>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</si>
  <si>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</si>
  <si>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</si>
  <si>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</si>
  <si>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</si>
  <si>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</si>
  <si>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</si>
  <si>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</si>
  <si>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</si>
  <si>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</si>
  <si>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</si>
  <si>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</si>
  <si>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</si>
  <si>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</si>
  <si>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</si>
  <si>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</si>
  <si>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</si>
  <si>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</si>
  <si>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</si>
  <si>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</si>
  <si>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</si>
  <si>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</si>
  <si>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</si>
  <si>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</si>
  <si>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</si>
  <si>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</si>
  <si>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</si>
  <si>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</si>
  <si>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</si>
  <si>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</si>
  <si>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</si>
  <si>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</si>
  <si>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</si>
  <si>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</si>
  <si>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</si>
  <si>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</si>
  <si>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</si>
  <si>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</si>
  <si>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</si>
  <si>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</si>
  <si>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</si>
  <si>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</si>
  <si>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</si>
  <si>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</si>
  <si>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</si>
  <si>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</si>
  <si>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</si>
  <si>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</si>
  <si>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</si>
  <si>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</si>
  <si>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</si>
  <si>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</si>
  <si>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</si>
  <si>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</si>
  <si>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</si>
  <si>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</si>
  <si>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</si>
  <si>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</si>
  <si>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</si>
  <si>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</si>
  <si>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</si>
  <si>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</si>
  <si>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</si>
  <si>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</si>
  <si>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</si>
  <si>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</si>
  <si>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</si>
  <si>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</si>
  <si>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</si>
  <si>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</si>
  <si>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</si>
  <si>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</si>
  <si>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</si>
  <si>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</si>
  <si>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</si>
  <si>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</si>
  <si>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</si>
  <si>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</si>
  <si>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</si>
  <si>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</si>
  <si>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</si>
  <si>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</si>
  <si>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</si>
  <si>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</si>
  <si>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</si>
  <si>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</si>
  <si>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</si>
  <si>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</si>
  <si>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</si>
  <si>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</si>
  <si>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</si>
  <si>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</si>
  <si>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</si>
  <si>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</si>
  <si>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</si>
  <si>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</si>
  <si>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</si>
  <si>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</si>
  <si>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</si>
  <si>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</si>
  <si>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</si>
  <si>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</si>
  <si>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</si>
  <si>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</si>
  <si>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</si>
  <si>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</si>
  <si>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</si>
  <si>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</si>
  <si>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</si>
  <si>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</si>
  <si>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</si>
  <si>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</si>
  <si>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</si>
  <si>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</si>
  <si>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</si>
  <si>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</si>
  <si>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</si>
  <si>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</si>
  <si>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</si>
  <si>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</si>
  <si>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</si>
  <si>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</si>
  <si>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</si>
  <si>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</si>
  <si>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</si>
  <si>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</si>
  <si>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</si>
  <si>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</si>
  <si>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</si>
  <si>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</si>
  <si>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</si>
  <si>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</si>
  <si>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</si>
  <si>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</si>
  <si>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</si>
  <si>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</si>
  <si>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</si>
  <si>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</si>
  <si>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</si>
  <si>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</si>
  <si>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</si>
  <si>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</si>
  <si>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</si>
  <si>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</si>
  <si>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</si>
  <si>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</si>
  <si>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</si>
  <si>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</si>
  <si>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</si>
  <si>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</si>
  <si>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</si>
  <si>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</si>
  <si>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</si>
  <si>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</si>
  <si>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</si>
  <si>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</si>
  <si>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</si>
  <si>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</si>
  <si>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</si>
  <si>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</si>
  <si>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</si>
  <si>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</si>
  <si>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</si>
  <si>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</si>
  <si>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</si>
  <si>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</si>
  <si>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</si>
  <si>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</si>
  <si>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</si>
  <si>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</si>
  <si>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</si>
  <si>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</si>
  <si>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</si>
  <si>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</si>
  <si>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</si>
  <si>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</si>
  <si>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</si>
  <si>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</si>
  <si>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</si>
  <si>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</si>
  <si>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</si>
  <si>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</si>
  <si>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</si>
  <si>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</si>
  <si>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</si>
  <si>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</si>
  <si>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</si>
  <si>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</si>
  <si>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</si>
  <si>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</si>
  <si>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</si>
  <si>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</si>
  <si>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</si>
  <si>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</si>
  <si>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</si>
  <si>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</si>
  <si>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</si>
  <si>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</si>
  <si>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</si>
  <si>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</si>
  <si>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</si>
  <si>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</si>
  <si>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</si>
  <si>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</si>
  <si>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</si>
  <si>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</si>
  <si>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</si>
  <si>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</si>
  <si>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</si>
  <si>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</si>
  <si>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</si>
  <si>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</si>
  <si>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</si>
  <si>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</si>
  <si>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</si>
  <si>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</si>
  <si>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</si>
  <si>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</si>
  <si>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</si>
  <si>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</si>
  <si>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</si>
  <si>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</si>
  <si>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</si>
  <si>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</si>
  <si>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</si>
  <si>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</si>
  <si>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</si>
  <si>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</si>
  <si>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</si>
  <si>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</si>
  <si>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</si>
  <si>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</si>
  <si>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</si>
  <si>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</si>
  <si>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</si>
  <si>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</si>
  <si>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</si>
  <si>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</si>
  <si>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</si>
  <si>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</si>
  <si>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</si>
  <si>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</si>
  <si>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</si>
  <si>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</si>
  <si>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</si>
  <si>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</si>
  <si>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</si>
  <si>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</si>
  <si>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</si>
  <si>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</si>
  <si>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</si>
  <si>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</si>
  <si>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</si>
  <si>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</si>
  <si>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</si>
  <si>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</si>
  <si>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</si>
  <si>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</si>
  <si>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</si>
  <si>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</si>
  <si>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</si>
  <si>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</si>
  <si>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</si>
  <si>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</si>
  <si>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</si>
  <si>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</si>
  <si>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</si>
  <si>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</si>
  <si>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</si>
  <si>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</si>
  <si>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</si>
  <si>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</si>
  <si>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</si>
  <si>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</si>
  <si>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</si>
  <si>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</si>
  <si>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</si>
  <si>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</si>
  <si>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</si>
  <si>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</si>
  <si>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</si>
  <si>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</si>
  <si>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</si>
  <si>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</si>
  <si>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</si>
  <si>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</si>
  <si>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</si>
  <si>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</si>
  <si>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</si>
  <si>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</si>
  <si>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</si>
  <si>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</si>
  <si>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</si>
  <si>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</si>
  <si>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</si>
  <si>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</si>
  <si>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</si>
  <si>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</si>
  <si>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</si>
  <si>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</si>
  <si>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</si>
  <si>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</si>
  <si>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</si>
  <si>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</si>
  <si>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</si>
  <si>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</si>
  <si>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</si>
  <si>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</si>
  <si>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</si>
  <si>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</si>
  <si>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</si>
  <si>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</si>
  <si>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</si>
  <si>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</si>
  <si>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</si>
  <si>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</si>
  <si>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</si>
  <si>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</si>
  <si>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</si>
  <si>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</si>
  <si>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</si>
  <si>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</si>
  <si>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</si>
  <si>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</si>
  <si>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</si>
  <si>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</si>
  <si>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</si>
  <si>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</si>
  <si>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</si>
  <si>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</si>
  <si>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</si>
  <si>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</si>
  <si>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</si>
  <si>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</si>
  <si>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</si>
  <si>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</si>
  <si>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</si>
  <si>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</si>
  <si>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</si>
  <si>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</si>
  <si>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</si>
  <si>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</si>
  <si>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</si>
  <si>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</si>
  <si>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</si>
  <si>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</si>
  <si>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</si>
  <si>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</si>
  <si>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</si>
  <si>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</si>
  <si>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</si>
  <si>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</si>
  <si>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</si>
  <si>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</si>
  <si>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</si>
  <si>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</si>
  <si>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</si>
  <si>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</si>
  <si>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</si>
  <si>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</si>
  <si>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</si>
  <si>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</si>
  <si>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</si>
  <si>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</si>
  <si>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</si>
  <si>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</si>
  <si>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</si>
  <si>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</si>
  <si>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</si>
  <si>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</si>
  <si>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</si>
  <si>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</si>
  <si>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</si>
  <si>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</si>
  <si>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</si>
  <si>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</si>
  <si>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</si>
  <si>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</si>
  <si>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</si>
  <si>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</si>
  <si>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</si>
  <si>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</si>
  <si>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</si>
  <si>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</si>
  <si>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</si>
  <si>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</si>
  <si>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</si>
  <si>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</si>
  <si>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</si>
  <si>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</si>
  <si>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</si>
  <si>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</si>
  <si>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</si>
  <si>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</si>
  <si>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</si>
  <si>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</si>
  <si>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</si>
  <si>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</si>
  <si>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</si>
  <si>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</si>
  <si>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</si>
  <si>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</si>
  <si>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</si>
  <si>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</si>
  <si>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</si>
  <si>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</si>
  <si>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</si>
  <si>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</si>
  <si>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</si>
  <si>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</si>
  <si>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</si>
  <si>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</si>
  <si>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</si>
  <si>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</si>
  <si>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</si>
  <si>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</si>
  <si>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</si>
  <si>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</si>
  <si>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</si>
  <si>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</si>
  <si>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</si>
  <si>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</si>
  <si>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</si>
  <si>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</si>
  <si>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</si>
  <si>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</si>
  <si>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</si>
  <si>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</si>
  <si>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</si>
  <si>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</si>
  <si>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</si>
  <si>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</si>
  <si>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</si>
  <si>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</si>
  <si>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</si>
  <si>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</si>
  <si>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</si>
  <si>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</si>
  <si>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</si>
  <si>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</si>
  <si>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</si>
  <si>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</si>
  <si>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</si>
  <si>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</si>
  <si>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</si>
  <si>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</si>
  <si>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</si>
  <si>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</si>
  <si>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</si>
  <si>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</si>
  <si>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</si>
  <si>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</si>
  <si>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</si>
  <si>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</si>
  <si>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</si>
  <si>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</si>
  <si>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</si>
  <si>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</si>
  <si>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</si>
  <si>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</si>
  <si>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</si>
  <si>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</si>
  <si>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</si>
  <si>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</si>
  <si>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</si>
  <si>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</si>
  <si>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</si>
  <si>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</si>
  <si>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</si>
  <si>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</si>
  <si>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</si>
  <si>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</si>
  <si>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</si>
  <si>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</si>
  <si>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</si>
  <si>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</si>
  <si>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</si>
  <si>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</si>
  <si>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</si>
  <si>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</si>
  <si>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</si>
  <si>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</si>
  <si>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</si>
  <si>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</si>
  <si>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</si>
  <si>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</si>
  <si>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</si>
  <si>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</si>
  <si>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</si>
  <si>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</si>
  <si>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</si>
  <si>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</si>
  <si>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</si>
  <si>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</si>
  <si>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</si>
  <si>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</si>
  <si>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</si>
  <si>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</si>
  <si>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</si>
  <si>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</si>
  <si>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</si>
  <si>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</si>
  <si>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</si>
  <si>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</si>
  <si>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</si>
  <si>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</si>
  <si>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</si>
  <si>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</si>
  <si>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</si>
  <si>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</si>
  <si>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</si>
  <si>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</si>
  <si>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</si>
  <si>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</si>
  <si>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</si>
  <si>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</si>
  <si>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</si>
  <si>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</si>
  <si>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</si>
  <si>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</si>
  <si>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</si>
  <si>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</si>
  <si>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</si>
  <si>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</si>
  <si>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</si>
  <si>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</si>
  <si>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</si>
  <si>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</si>
  <si>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</si>
  <si>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</si>
  <si>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</si>
  <si>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</si>
  <si>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</si>
  <si>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</si>
  <si>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</si>
  <si>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</si>
  <si>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</si>
  <si>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</si>
  <si>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</si>
  <si>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</si>
  <si>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</si>
  <si>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</si>
  <si>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</si>
  <si>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</si>
  <si>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</si>
  <si>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</si>
  <si>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</si>
  <si>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</si>
  <si>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</si>
  <si>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</si>
  <si>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</si>
  <si>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</si>
  <si>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</si>
  <si>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</si>
  <si>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</si>
  <si>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</si>
  <si>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</si>
  <si>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</si>
  <si>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</si>
  <si>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</si>
  <si>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</si>
  <si>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</si>
  <si>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</si>
  <si>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</si>
  <si>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</si>
  <si>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</si>
  <si>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</si>
  <si>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</si>
  <si>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</si>
  <si>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</si>
  <si>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</si>
  <si>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</si>
  <si>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</si>
  <si>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</si>
  <si>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</si>
  <si>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</si>
  <si>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</si>
  <si>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</si>
  <si>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</si>
  <si>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</si>
  <si>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</si>
  <si>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</si>
  <si>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</si>
  <si>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</si>
  <si>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</si>
  <si>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</si>
  <si>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</si>
  <si>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</si>
  <si>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</si>
  <si>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</si>
  <si>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</si>
  <si>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</si>
  <si>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</si>
  <si>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</si>
  <si>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</si>
  <si>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</si>
  <si>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</si>
  <si>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</si>
  <si>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</si>
  <si>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</si>
  <si>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</si>
  <si>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</si>
  <si>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</si>
  <si>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</si>
  <si>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</si>
  <si>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</si>
  <si>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</si>
  <si>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</si>
  <si>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</si>
  <si>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</si>
  <si>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</si>
  <si>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</si>
  <si>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</si>
  <si>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</si>
  <si>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</si>
  <si>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</si>
  <si>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</si>
  <si>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</si>
  <si>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</si>
  <si>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</si>
  <si>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</si>
  <si>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</si>
  <si>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</si>
  <si>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</si>
  <si>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</si>
  <si>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</si>
  <si>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</si>
  <si>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</si>
  <si>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</si>
  <si>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</si>
  <si>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</si>
  <si>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</si>
  <si>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</si>
  <si>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</si>
  <si>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</si>
  <si>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</si>
  <si>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</si>
  <si>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</si>
  <si>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</si>
  <si>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</si>
  <si>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</si>
  <si>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</si>
  <si>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</si>
  <si>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</si>
  <si>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</si>
  <si>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</si>
  <si>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</si>
  <si>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</si>
  <si>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</si>
  <si>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</si>
  <si>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</si>
  <si>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</si>
  <si>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</si>
  <si>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</si>
  <si>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</si>
  <si>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</si>
  <si>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</si>
  <si>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</si>
  <si>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</si>
  <si>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</si>
  <si>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</si>
  <si>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</si>
  <si>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</si>
  <si>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</si>
  <si>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</si>
  <si>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</si>
  <si>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</si>
  <si>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</si>
  <si>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</si>
  <si>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</si>
  <si>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</si>
  <si>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</si>
  <si>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</si>
  <si>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</si>
  <si>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</si>
  <si>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</si>
  <si>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</si>
  <si>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</si>
  <si>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</si>
  <si>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</si>
  <si>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</si>
  <si>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</si>
  <si>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</si>
  <si>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</si>
  <si>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</si>
  <si>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</si>
  <si>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</si>
  <si>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</si>
  <si>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</si>
  <si>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</si>
  <si>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</si>
  <si>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</si>
  <si>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</si>
  <si>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</si>
  <si>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</si>
  <si>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</si>
  <si>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</si>
  <si>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</si>
  <si>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</si>
  <si>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</si>
  <si>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</si>
  <si>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</si>
  <si>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</si>
  <si>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</si>
  <si>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</si>
  <si>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</si>
  <si>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</si>
  <si>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</si>
  <si>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</si>
  <si>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</si>
  <si>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</si>
  <si>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</si>
  <si>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</si>
  <si>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</si>
  <si>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</si>
  <si>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</si>
  <si>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</si>
  <si>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</si>
  <si>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</si>
  <si>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</si>
  <si>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</si>
  <si>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</si>
  <si>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</si>
  <si>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</si>
  <si>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</si>
  <si>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</si>
  <si>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</si>
  <si>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</si>
  <si>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</si>
  <si>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</si>
  <si>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</si>
  <si>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</si>
  <si>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</si>
  <si>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</si>
  <si>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</si>
  <si>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</si>
  <si>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</si>
  <si>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</si>
  <si>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</si>
  <si>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</si>
  <si>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</si>
  <si>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</si>
  <si>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</si>
  <si>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</si>
  <si>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</si>
  <si>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</si>
  <si>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</si>
  <si>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</si>
  <si>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</si>
  <si>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</si>
  <si>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</si>
  <si>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</si>
  <si>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</si>
  <si>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</si>
  <si>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</si>
  <si>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</si>
  <si>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</si>
  <si>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</si>
  <si>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</si>
  <si>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</si>
  <si>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</si>
  <si>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</si>
  <si>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</si>
  <si>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</si>
  <si>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</si>
  <si>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</si>
  <si>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</si>
  <si>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</si>
  <si>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</si>
  <si>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</si>
  <si>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</si>
  <si>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</si>
  <si>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</si>
  <si>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</si>
  <si>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</si>
  <si>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</si>
  <si>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</si>
  <si>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</si>
  <si>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</si>
  <si>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</si>
  <si>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</si>
  <si>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</si>
  <si>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</si>
  <si>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</si>
  <si>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</si>
  <si>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</si>
  <si>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</si>
  <si>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</si>
  <si>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</si>
  <si>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</si>
  <si>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</si>
  <si>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</si>
  <si>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</si>
  <si>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</si>
  <si>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</si>
  <si>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</si>
  <si>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</si>
  <si>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</si>
  <si>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</si>
  <si>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</si>
  <si>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</si>
  <si>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</si>
  <si>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</si>
  <si>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</si>
  <si>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</si>
  <si>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</si>
  <si>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</si>
  <si>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</si>
  <si>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</si>
  <si>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</si>
  <si>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</si>
  <si>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</si>
  <si>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</si>
  <si>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</si>
  <si>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</si>
  <si>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</si>
  <si>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</si>
  <si>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</si>
  <si>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</si>
  <si>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</si>
  <si>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</si>
  <si>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</si>
  <si>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</si>
  <si>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</si>
  <si>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</si>
  <si>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</si>
  <si>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</si>
  <si>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</si>
  <si>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</si>
  <si>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</si>
  <si>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</si>
  <si>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</si>
  <si>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</si>
  <si>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</si>
  <si>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</si>
  <si>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</si>
  <si>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</si>
  <si>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</si>
  <si>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</si>
  <si>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</si>
  <si>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</si>
  <si>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</si>
  <si>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</si>
  <si>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</si>
  <si>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</si>
  <si>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</si>
  <si>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</si>
  <si>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</si>
  <si>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</si>
  <si>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</si>
  <si>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</si>
  <si>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</si>
  <si>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</si>
  <si>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</si>
  <si>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</si>
  <si>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</si>
  <si>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</si>
  <si>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</si>
  <si>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</si>
  <si>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</si>
  <si>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</si>
  <si>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</si>
  <si>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</si>
  <si>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</si>
  <si>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</si>
  <si>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</si>
  <si>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</si>
  <si>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</si>
  <si>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</si>
  <si>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</si>
  <si>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</si>
  <si>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</si>
  <si>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</si>
  <si>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</si>
  <si>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</si>
  <si>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</si>
  <si>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</si>
  <si>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</si>
  <si>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</si>
  <si>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</si>
  <si>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</si>
  <si>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</si>
  <si>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</si>
  <si>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</si>
  <si>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</si>
  <si>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</si>
  <si>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</si>
  <si>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</si>
  <si>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</si>
  <si>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</si>
  <si>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</si>
  <si>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</si>
  <si>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</si>
  <si>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</si>
  <si>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</si>
  <si>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</si>
  <si>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</si>
  <si>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</si>
  <si>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</si>
  <si>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</si>
  <si>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</si>
  <si>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</si>
  <si>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</si>
  <si>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</si>
  <si>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</si>
  <si>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</si>
  <si>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</si>
  <si>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</si>
  <si>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</si>
  <si>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</si>
  <si>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</si>
  <si>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</si>
  <si>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</si>
  <si>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</si>
  <si>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</si>
  <si>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</si>
  <si>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</si>
  <si>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</si>
  <si>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</si>
  <si>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</si>
  <si>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</si>
  <si>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</si>
  <si>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</si>
  <si>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</si>
  <si>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</si>
  <si>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</si>
  <si>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</si>
  <si>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</si>
  <si>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</si>
  <si>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</si>
  <si>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</si>
  <si>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</si>
  <si>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</si>
  <si>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</si>
  <si>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</si>
  <si>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</si>
  <si>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</si>
  <si>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</si>
  <si>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</si>
  <si>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</si>
  <si>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</si>
  <si>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</si>
  <si>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</si>
  <si>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</si>
  <si>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</si>
  <si>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</si>
  <si>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</si>
  <si>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</si>
  <si>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</si>
  <si>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</si>
  <si>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</si>
  <si>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</si>
  <si>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</si>
  <si>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</si>
  <si>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</si>
  <si>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</si>
  <si>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</si>
  <si>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</si>
  <si>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</si>
  <si>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</si>
  <si>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</si>
  <si>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</si>
  <si>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</si>
  <si>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</si>
  <si>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</si>
  <si>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</si>
  <si>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</si>
  <si>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</si>
  <si>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</si>
  <si>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</si>
  <si>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</si>
  <si>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</si>
  <si>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</si>
  <si>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</si>
  <si>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</si>
  <si>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</si>
  <si>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</si>
  <si>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</si>
  <si>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</si>
  <si>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</si>
  <si>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</si>
  <si>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</si>
  <si>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</si>
  <si>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</si>
  <si>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</si>
  <si>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</si>
  <si>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</si>
  <si>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</si>
  <si>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</si>
  <si>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</si>
  <si>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</si>
  <si>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</si>
  <si>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</si>
  <si>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</si>
  <si>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</si>
  <si>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</si>
  <si>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</si>
  <si>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</si>
  <si>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</si>
  <si>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</si>
  <si>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</si>
  <si>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</si>
  <si>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</si>
  <si>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</si>
  <si>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</si>
  <si>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</si>
  <si>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</si>
  <si>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</si>
  <si>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</si>
  <si>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</si>
  <si>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</si>
  <si>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</si>
  <si>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</si>
  <si>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</si>
  <si>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</si>
  <si>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</si>
  <si>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</si>
  <si>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</si>
  <si>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</si>
  <si>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</si>
  <si>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</si>
  <si>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</si>
  <si>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</si>
  <si>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</si>
  <si>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</si>
  <si>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</si>
  <si>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</si>
  <si>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</si>
  <si>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</si>
  <si>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</si>
  <si>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</si>
  <si>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</si>
  <si>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</si>
  <si>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</si>
  <si>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</si>
  <si>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</si>
  <si>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</si>
  <si>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</si>
  <si>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</si>
  <si>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</si>
  <si>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</si>
  <si>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</si>
  <si>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</si>
  <si>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</si>
  <si>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</si>
  <si>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</si>
  <si>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</si>
  <si>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</si>
  <si>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</si>
  <si>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</si>
  <si>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</si>
  <si>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</si>
  <si>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</si>
  <si>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</si>
  <si>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</si>
  <si>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</si>
  <si>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</si>
  <si>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</si>
  <si>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</si>
  <si>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</si>
  <si>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</si>
  <si>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</si>
  <si>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</si>
  <si>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</si>
  <si>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</si>
  <si>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</si>
  <si>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</si>
  <si>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</si>
  <si>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</si>
  <si>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</si>
  <si>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</si>
  <si>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</si>
  <si>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</si>
  <si>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</si>
  <si>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</si>
  <si>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</si>
  <si>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</si>
  <si>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</si>
  <si>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</si>
  <si>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</si>
  <si>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</si>
  <si>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</si>
  <si>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</si>
  <si>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</si>
  <si>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</si>
  <si>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</si>
  <si>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</si>
  <si>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</si>
  <si>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</si>
  <si>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</si>
  <si>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</si>
  <si>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</si>
  <si>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</si>
  <si>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</si>
  <si>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</si>
  <si>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</si>
  <si>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</si>
  <si>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</si>
  <si>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</si>
  <si>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</si>
  <si>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</si>
  <si>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</si>
  <si>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</si>
  <si>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</si>
  <si>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</si>
  <si>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</si>
  <si>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</si>
  <si>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</si>
  <si>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</si>
  <si>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</si>
  <si>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</si>
  <si>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</si>
  <si>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</si>
  <si>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</si>
  <si>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</si>
  <si>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</si>
  <si>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</si>
  <si>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</si>
  <si>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</si>
  <si>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</si>
  <si>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</si>
  <si>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</si>
  <si>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</si>
  <si>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</si>
  <si>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</si>
  <si>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</si>
  <si>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</si>
  <si>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</si>
  <si>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</si>
  <si>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</si>
  <si>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</si>
  <si>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</si>
  <si>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</si>
  <si>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</si>
  <si>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</si>
  <si>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</si>
  <si>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</si>
  <si>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</si>
  <si>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</si>
  <si>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</si>
  <si>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</si>
  <si>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</si>
  <si>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</si>
  <si>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</si>
  <si>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</si>
  <si>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</si>
  <si>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</si>
  <si>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</si>
  <si>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</si>
  <si>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</si>
  <si>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</si>
  <si>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</si>
  <si>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</si>
  <si>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</si>
  <si>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</si>
  <si>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</si>
  <si>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</si>
  <si>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</si>
  <si>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</si>
  <si>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</si>
  <si>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</si>
  <si>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</si>
  <si>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</si>
  <si>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</si>
  <si>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</si>
  <si>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</si>
  <si>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</si>
  <si>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</si>
  <si>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</si>
  <si>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</si>
  <si>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</si>
  <si>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</si>
  <si>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</si>
  <si>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</si>
  <si>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</si>
  <si>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</si>
  <si>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</si>
  <si>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</si>
  <si>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</si>
  <si>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</si>
  <si>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</si>
  <si>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</si>
  <si>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</si>
  <si>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</si>
  <si>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</si>
  <si>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</si>
  <si>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</si>
  <si>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</si>
  <si>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</si>
  <si>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</si>
  <si>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</si>
  <si>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</si>
  <si>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</si>
  <si>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</si>
  <si>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</si>
  <si>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</si>
  <si>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</si>
  <si>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</si>
  <si>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</si>
  <si>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</si>
  <si>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</si>
  <si>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</si>
  <si>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</si>
  <si>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</si>
  <si>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</si>
  <si>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</si>
  <si>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</si>
  <si>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</si>
  <si>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</si>
  <si>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</si>
  <si>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</si>
  <si>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</si>
  <si>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</si>
  <si>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</si>
  <si>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</si>
  <si>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</si>
  <si>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</si>
  <si>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</si>
  <si>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</si>
  <si>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</si>
  <si>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</si>
  <si>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</si>
  <si>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</si>
  <si>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</si>
  <si>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</si>
  <si>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</si>
  <si>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</si>
  <si>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</si>
  <si>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</si>
  <si>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</si>
  <si>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</si>
  <si>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</si>
  <si>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</si>
  <si>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</si>
  <si>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</si>
  <si>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</si>
  <si>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</si>
  <si>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</si>
  <si>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</si>
  <si>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</si>
  <si>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</si>
  <si>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</si>
  <si>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</si>
  <si>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</si>
  <si>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</si>
  <si>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</si>
  <si>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</si>
  <si>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</si>
  <si>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</si>
  <si>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</si>
  <si>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</si>
  <si>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</si>
  <si>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</si>
  <si>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</si>
  <si>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</si>
  <si>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</si>
  <si>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</si>
  <si>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</si>
  <si>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</si>
  <si>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</si>
  <si>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</si>
  <si>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</si>
  <si>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</si>
  <si>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</si>
  <si>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</si>
  <si>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</si>
  <si>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</si>
  <si>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</si>
  <si>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</si>
  <si>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</si>
  <si>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</si>
  <si>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</si>
  <si>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</si>
  <si>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</si>
  <si>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</si>
  <si>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</si>
  <si>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</si>
  <si>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</si>
  <si>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</si>
  <si>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</si>
  <si>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</si>
  <si>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</si>
  <si>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</si>
  <si>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</si>
  <si>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</si>
  <si>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</si>
  <si>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</si>
  <si>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</si>
  <si>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</si>
  <si>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</si>
  <si>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</si>
  <si>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</si>
  <si>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</si>
  <si>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</si>
  <si>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</si>
  <si>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</si>
  <si>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</si>
  <si>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</si>
  <si>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</si>
  <si>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</si>
  <si>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</si>
  <si>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</si>
  <si>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</si>
  <si>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</si>
  <si>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</si>
  <si>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</si>
  <si>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</si>
  <si>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</si>
  <si>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</si>
  <si>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</si>
  <si>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</si>
  <si>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</si>
  <si>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</si>
  <si>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</si>
  <si>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</si>
  <si>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</si>
  <si>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</si>
  <si>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</si>
  <si>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</si>
  <si>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</si>
  <si>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</si>
  <si>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</si>
  <si>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</si>
  <si>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</si>
  <si>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</si>
  <si>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</si>
  <si>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</si>
  <si>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</si>
  <si>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</si>
  <si>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</si>
  <si>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</si>
  <si>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</si>
  <si>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</si>
  <si>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</si>
  <si>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</si>
  <si>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</si>
  <si>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</si>
  <si>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</si>
  <si>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</si>
  <si>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</si>
  <si>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</si>
  <si>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</si>
  <si>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</si>
  <si>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</si>
  <si>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</si>
  <si>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</si>
  <si>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</si>
  <si>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</si>
  <si>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</si>
  <si>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</si>
  <si>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</si>
  <si>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</si>
  <si>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</si>
  <si>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</si>
  <si>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</si>
  <si>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</si>
  <si>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</si>
  <si>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</si>
  <si>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</si>
  <si>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</si>
  <si>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</si>
  <si>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</si>
  <si>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</si>
  <si>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</si>
  <si>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</si>
  <si>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</si>
  <si>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</si>
  <si>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</si>
  <si>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</si>
  <si>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</si>
  <si>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</si>
  <si>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</si>
  <si>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</si>
  <si>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</si>
  <si>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</si>
  <si>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</si>
  <si>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</si>
  <si>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</si>
  <si>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</si>
  <si>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</si>
  <si>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</si>
  <si>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</si>
  <si>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</si>
  <si>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</si>
  <si>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</si>
  <si>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</si>
  <si>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</si>
  <si>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</si>
  <si>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</si>
  <si>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</si>
  <si>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</si>
  <si>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</si>
  <si>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</si>
  <si>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</si>
  <si>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</si>
  <si>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</si>
  <si>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</si>
  <si>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</si>
  <si>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</si>
  <si>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</si>
  <si>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</si>
  <si>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</si>
  <si>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</si>
  <si>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</si>
  <si>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</si>
  <si>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</si>
  <si>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</si>
  <si>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</si>
  <si>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</si>
  <si>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</si>
  <si>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</si>
  <si>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</si>
  <si>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</si>
  <si>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</si>
  <si>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</si>
  <si>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</si>
  <si>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</si>
  <si>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</si>
  <si>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</si>
  <si>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</si>
  <si>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</si>
  <si>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</si>
  <si>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</si>
  <si>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</si>
  <si>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</si>
  <si>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</si>
  <si>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</si>
  <si>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</si>
  <si>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</si>
  <si>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</si>
  <si>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</si>
  <si>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</si>
  <si>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</si>
  <si>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</si>
  <si>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</si>
  <si>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</si>
  <si>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</si>
  <si>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</si>
  <si>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</si>
  <si>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</si>
  <si>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</si>
  <si>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</si>
  <si>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</si>
  <si>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</si>
  <si>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</si>
  <si>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</si>
  <si>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</si>
  <si>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</si>
  <si>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</si>
  <si>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</si>
  <si>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</si>
  <si>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</si>
  <si>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</si>
  <si>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</si>
  <si>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</si>
  <si>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</si>
  <si>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</si>
  <si>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</si>
  <si>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</si>
  <si>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</si>
  <si>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</si>
  <si>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</si>
  <si>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</si>
  <si>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</si>
  <si>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</si>
  <si>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</si>
  <si>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</si>
  <si>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</si>
  <si>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</si>
  <si>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</si>
  <si>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</si>
  <si>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</si>
  <si>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</si>
  <si>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</si>
  <si>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</si>
  <si>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</si>
  <si>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</si>
  <si>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</si>
  <si>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</si>
  <si>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</si>
  <si>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</si>
  <si>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</si>
  <si>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</si>
  <si>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</si>
  <si>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</si>
  <si>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</si>
  <si>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</si>
  <si>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</si>
  <si>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</si>
  <si>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</si>
  <si>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</si>
  <si>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</si>
  <si>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</si>
  <si>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</si>
  <si>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</si>
  <si>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</si>
  <si>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</si>
  <si>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</si>
  <si>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</si>
  <si>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</si>
  <si>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</si>
  <si>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</si>
  <si>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</si>
  <si>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</si>
  <si>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</si>
  <si>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</si>
  <si>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</si>
  <si>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</si>
  <si>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</si>
  <si>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</si>
  <si>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</si>
  <si>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</si>
  <si>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</si>
  <si>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</si>
  <si>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</si>
  <si>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</si>
  <si>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</si>
  <si>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</si>
  <si>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</si>
  <si>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</si>
  <si>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</si>
  <si>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</si>
  <si>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</si>
  <si>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</si>
  <si>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</si>
  <si>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</si>
  <si>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</si>
  <si>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</si>
  <si>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</si>
  <si>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</si>
  <si>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</si>
  <si>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</si>
  <si>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</si>
  <si>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</si>
  <si>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</si>
  <si>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</si>
  <si>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</si>
  <si>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</si>
  <si>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</si>
  <si>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</si>
  <si>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</si>
  <si>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</si>
  <si>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</si>
  <si>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</si>
  <si>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</si>
  <si>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</si>
  <si>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</si>
  <si>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</si>
  <si>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</si>
  <si>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</si>
  <si>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</si>
  <si>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</si>
  <si>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</si>
  <si>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</si>
  <si>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</si>
  <si>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</si>
  <si>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</si>
  <si>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</si>
  <si>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</si>
  <si>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</si>
  <si>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</si>
  <si>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</si>
  <si>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</si>
  <si>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</si>
  <si>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</si>
  <si>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</si>
  <si>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</si>
  <si>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</si>
  <si>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</si>
  <si>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</si>
  <si>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</si>
  <si>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</si>
  <si>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</si>
  <si>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</si>
  <si>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</si>
  <si>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</si>
  <si>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</si>
  <si>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</si>
  <si>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</si>
  <si>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</si>
  <si>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</si>
  <si>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</si>
  <si>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</si>
  <si>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</si>
  <si>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</si>
  <si>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</si>
  <si>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</si>
  <si>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</si>
  <si>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</si>
  <si>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</si>
  <si>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</si>
  <si>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</si>
  <si>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</si>
  <si>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</si>
  <si>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</si>
  <si>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</si>
  <si>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</si>
  <si>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</si>
  <si>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</si>
  <si>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</si>
  <si>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</si>
  <si>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</si>
  <si>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</si>
  <si>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</si>
  <si>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</si>
  <si>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</si>
  <si>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</si>
  <si>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</si>
  <si>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</si>
  <si>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</si>
  <si>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</si>
  <si>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</si>
  <si>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</si>
  <si>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</si>
  <si>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</si>
  <si>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</si>
  <si>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</si>
  <si>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</si>
  <si>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</si>
  <si>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</si>
  <si>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</si>
  <si>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</si>
  <si>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</si>
  <si>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</si>
  <si>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</si>
  <si>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</si>
  <si>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</si>
  <si>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</si>
  <si>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</si>
  <si>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</si>
  <si>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</si>
  <si>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</si>
  <si>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</si>
  <si>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</si>
  <si>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</si>
  <si>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</si>
  <si>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</si>
  <si>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</si>
  <si>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</si>
  <si>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</si>
  <si>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</si>
  <si>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</si>
  <si>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</si>
  <si>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</si>
  <si>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</si>
  <si>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</si>
  <si>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</si>
  <si>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</si>
  <si>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</si>
  <si>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</si>
  <si>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</si>
  <si>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</si>
  <si>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</si>
  <si>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</si>
  <si>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</si>
  <si>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</si>
  <si>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</si>
  <si>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</si>
  <si>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</si>
  <si>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</si>
  <si>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</si>
  <si>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</si>
  <si>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</si>
  <si>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</si>
  <si>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</si>
  <si>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</si>
  <si>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</si>
  <si>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</si>
  <si>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</si>
  <si>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</si>
  <si>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</si>
  <si>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</si>
  <si>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</si>
  <si>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</si>
  <si>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</si>
  <si>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</si>
  <si>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</si>
  <si>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</si>
  <si>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</si>
  <si>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</si>
  <si>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</si>
  <si>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</si>
  <si>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</si>
  <si>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</si>
  <si>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</si>
  <si>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</si>
  <si>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</si>
  <si>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</si>
  <si>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</si>
  <si>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</si>
  <si>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</si>
  <si>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</si>
  <si>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</si>
  <si>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</si>
  <si>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</si>
  <si>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</si>
  <si>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</si>
  <si>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</si>
  <si>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</si>
  <si>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</si>
  <si>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</si>
  <si>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</si>
  <si>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</si>
  <si>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</si>
  <si>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</si>
  <si>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</si>
  <si>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</si>
  <si>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</si>
  <si>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</si>
  <si>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</si>
  <si>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</si>
  <si>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</si>
  <si>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</si>
  <si>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</si>
  <si>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</si>
  <si>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</si>
  <si>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</si>
  <si>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</si>
  <si>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</si>
  <si>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</si>
  <si>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</si>
  <si>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</si>
  <si>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</si>
  <si>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</si>
  <si>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</si>
  <si>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</si>
  <si>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</si>
  <si>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</si>
  <si>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</si>
  <si>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</si>
  <si>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</si>
  <si>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</si>
  <si>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</si>
  <si>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</si>
  <si>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</si>
  <si>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</si>
  <si>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</si>
  <si>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</si>
  <si>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</si>
  <si>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</si>
  <si>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</si>
  <si>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</si>
  <si>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</si>
  <si>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</si>
  <si>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</si>
  <si>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</si>
  <si>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</si>
  <si>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</si>
  <si>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</si>
  <si>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</si>
  <si>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</si>
  <si>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</si>
  <si>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</si>
  <si>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</si>
  <si>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</si>
  <si>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</si>
  <si>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</si>
  <si>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</si>
  <si>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</si>
  <si>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</si>
  <si>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</si>
  <si>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</si>
  <si>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</si>
  <si>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</si>
  <si>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</si>
  <si>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</si>
  <si>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</si>
  <si>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</si>
  <si>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</si>
  <si>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</si>
  <si>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</si>
  <si>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</si>
  <si>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</si>
  <si>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</si>
  <si>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</si>
  <si>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</si>
  <si>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</si>
  <si>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</si>
  <si>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</si>
  <si>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</si>
  <si>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</si>
  <si>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</si>
  <si>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</si>
  <si>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</si>
  <si>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</si>
  <si>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</si>
  <si>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</si>
  <si>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</si>
  <si>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</si>
  <si>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</si>
  <si>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</si>
  <si>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</si>
  <si>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</si>
  <si>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</si>
  <si>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</si>
  <si>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</si>
  <si>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</si>
  <si>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</si>
  <si>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</si>
  <si>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</si>
  <si>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</si>
  <si>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</si>
  <si>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</si>
  <si>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</si>
  <si>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</si>
  <si>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</si>
  <si>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</si>
  <si>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</si>
  <si>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</si>
  <si>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</si>
  <si>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</si>
  <si>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</si>
  <si>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</si>
  <si>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</si>
  <si>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</si>
  <si>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</si>
  <si>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</si>
  <si>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</si>
  <si>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</si>
  <si>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</si>
  <si>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</si>
  <si>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</si>
  <si>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</si>
  <si>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</si>
  <si>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</si>
  <si>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</si>
  <si>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</si>
  <si>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</si>
  <si>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</si>
  <si>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</si>
  <si>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</si>
  <si>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</si>
  <si>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</si>
  <si>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</si>
  <si>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</si>
  <si>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</si>
  <si>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</si>
  <si>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</si>
  <si>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</si>
  <si>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</si>
  <si>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</si>
  <si>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</si>
  <si>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</si>
  <si>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</si>
  <si>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</si>
  <si>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</si>
  <si>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</si>
  <si>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</si>
  <si>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</si>
  <si>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</si>
  <si>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</si>
  <si>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</si>
  <si>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</si>
  <si>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</si>
  <si>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</si>
  <si>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</si>
  <si>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</si>
  <si>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</si>
  <si>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</si>
  <si>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</si>
  <si>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</si>
  <si>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</si>
  <si>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</si>
  <si>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</si>
  <si>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</si>
  <si>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</si>
  <si>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</si>
  <si>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</si>
  <si>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</si>
  <si>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</si>
  <si>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</si>
  <si>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</si>
  <si>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</si>
  <si>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</si>
  <si>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</si>
  <si>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</si>
  <si>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</si>
  <si>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</si>
  <si>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</si>
  <si>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</si>
  <si>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</si>
  <si>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</si>
  <si>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</si>
  <si>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</si>
  <si>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</si>
  <si>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</si>
  <si>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</si>
  <si>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</si>
  <si>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</si>
  <si>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</si>
  <si>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</si>
  <si>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</si>
  <si>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</si>
  <si>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</si>
  <si>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</si>
  <si>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</si>
  <si>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</si>
  <si>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</si>
  <si>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</si>
  <si>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</si>
  <si>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</si>
  <si>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</si>
  <si>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</si>
  <si>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</si>
  <si>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</si>
  <si>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</si>
  <si>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</si>
  <si>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</si>
  <si>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</si>
  <si>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</si>
  <si>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</si>
  <si>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</si>
  <si>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</si>
  <si>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</si>
  <si>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</si>
  <si>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</si>
  <si>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</si>
  <si>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</si>
  <si>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</si>
  <si>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</si>
  <si>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</si>
  <si>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</si>
  <si>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</si>
  <si>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</si>
  <si>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</si>
  <si>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</si>
  <si>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</si>
  <si>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</si>
  <si>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</si>
  <si>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</si>
  <si>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</si>
  <si>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</si>
  <si>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</si>
  <si>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</si>
  <si>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</si>
  <si>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</si>
  <si>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</si>
  <si>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</si>
  <si>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</si>
  <si>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</si>
  <si>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</si>
  <si>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</si>
  <si>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</si>
  <si>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</si>
  <si>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</si>
  <si>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</si>
  <si>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</si>
  <si>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</si>
  <si>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</si>
  <si>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</si>
  <si>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</si>
  <si>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</si>
  <si>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</si>
  <si>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</si>
  <si>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</si>
  <si>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</si>
  <si>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</si>
  <si>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</si>
  <si>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</si>
  <si>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</si>
  <si>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</si>
  <si>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</si>
  <si>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</si>
  <si>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</si>
  <si>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</si>
  <si>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</si>
  <si>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</si>
  <si>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</si>
  <si>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</si>
  <si>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</si>
  <si>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</si>
  <si>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</si>
  <si>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</si>
  <si>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</si>
  <si>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</si>
  <si>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</si>
  <si>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</si>
  <si>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</si>
  <si>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</si>
  <si>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</si>
  <si>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</si>
  <si>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</si>
  <si>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</si>
  <si>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</si>
  <si>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</si>
  <si>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</si>
  <si>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</si>
  <si>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</si>
  <si>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</si>
  <si>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</si>
  <si>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</si>
  <si>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</si>
  <si>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</si>
  <si>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</si>
  <si>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</si>
  <si>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</si>
  <si>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</si>
  <si>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</si>
  <si>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</si>
  <si>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</si>
  <si>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</si>
  <si>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</si>
  <si>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</si>
  <si>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</si>
  <si>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</si>
  <si>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</si>
  <si>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</si>
  <si>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</si>
  <si>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</si>
  <si>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</si>
  <si>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</si>
  <si>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</si>
  <si>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</si>
  <si>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</si>
  <si>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</si>
  <si>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</si>
  <si>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</si>
  <si>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</si>
  <si>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</si>
  <si>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</si>
  <si>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</si>
  <si>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</si>
  <si>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</si>
  <si>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</si>
  <si>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</si>
  <si>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</si>
  <si>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</si>
  <si>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</si>
  <si>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</si>
  <si>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</si>
  <si>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</si>
  <si>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</si>
  <si>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</si>
  <si>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</si>
  <si>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</si>
  <si>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</si>
  <si>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</si>
  <si>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</si>
  <si>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</si>
  <si>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</si>
  <si>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</si>
  <si>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</si>
  <si>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</si>
  <si>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</si>
  <si>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</si>
  <si>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</si>
  <si>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</si>
  <si>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</si>
  <si>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</si>
  <si>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</si>
  <si>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</si>
  <si>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</si>
  <si>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</si>
  <si>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</si>
  <si>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</si>
  <si>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</si>
  <si>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</si>
  <si>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</si>
  <si>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</si>
  <si>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</si>
  <si>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</si>
  <si>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</si>
  <si>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</si>
  <si>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</si>
  <si>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</si>
  <si>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</si>
  <si>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</si>
  <si>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</si>
  <si>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</si>
  <si>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</si>
  <si>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</si>
  <si>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</si>
  <si>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</si>
  <si>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</si>
  <si>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</si>
  <si>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</si>
  <si>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</si>
  <si>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</si>
  <si>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</si>
  <si>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</si>
  <si>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</si>
  <si>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</si>
  <si>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</si>
  <si>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</si>
  <si>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</si>
  <si>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</si>
  <si>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</si>
  <si>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</si>
  <si>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</si>
  <si>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</si>
  <si>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</si>
  <si>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</si>
  <si>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</si>
  <si>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</si>
  <si>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</si>
  <si>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</si>
  <si>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</si>
  <si>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</si>
  <si>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</si>
  <si>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</si>
  <si>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</si>
  <si>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</si>
  <si>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</si>
  <si>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</si>
  <si>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</si>
  <si>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</si>
  <si>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</si>
  <si>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</si>
  <si>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</si>
  <si>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</si>
  <si>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</si>
  <si>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</si>
  <si>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</si>
  <si>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</si>
  <si>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</si>
  <si>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</si>
  <si>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</si>
  <si>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</si>
  <si>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</si>
  <si>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</si>
  <si>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</si>
  <si>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</si>
  <si>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</si>
  <si>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</si>
  <si>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</si>
  <si>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</si>
  <si>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</si>
  <si>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</si>
  <si>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</si>
  <si>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</si>
  <si>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</si>
  <si>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</si>
  <si>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</si>
  <si>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</si>
  <si>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</si>
  <si>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</si>
  <si>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</si>
  <si>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</si>
  <si>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</si>
  <si>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</si>
  <si>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</si>
  <si>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</si>
  <si>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</si>
  <si>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</si>
  <si>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</si>
  <si>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</si>
  <si>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</si>
  <si>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</si>
  <si>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</si>
  <si>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</si>
  <si>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</si>
  <si>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</si>
  <si>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</si>
  <si>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</si>
  <si>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</si>
  <si>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</si>
  <si>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</si>
  <si>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</si>
  <si>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</si>
  <si>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</si>
  <si>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</si>
  <si>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</si>
  <si>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</si>
  <si>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</si>
  <si>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</si>
  <si>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</si>
  <si>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</si>
  <si>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</si>
  <si>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</si>
  <si>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</si>
  <si>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</si>
  <si>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</si>
  <si>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</si>
  <si>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</si>
  <si>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</si>
  <si>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</si>
  <si>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</si>
  <si>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</si>
  <si>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</si>
  <si>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</si>
  <si>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</si>
  <si>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</si>
  <si>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</si>
  <si>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</si>
  <si>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</si>
  <si>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</si>
  <si>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</si>
  <si>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</si>
  <si>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</si>
  <si>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</si>
  <si>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</si>
  <si>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</si>
  <si>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</si>
  <si>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</si>
  <si>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</si>
  <si>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</si>
  <si>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</si>
  <si>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</si>
  <si>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</si>
  <si>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</si>
  <si>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</si>
  <si>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</si>
  <si>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</si>
  <si>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</si>
  <si>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</si>
  <si>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</si>
  <si>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</si>
  <si>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</si>
  <si>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</si>
  <si>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</si>
  <si>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</si>
  <si>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</si>
  <si>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</si>
  <si>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</si>
  <si>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</si>
  <si>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</si>
  <si>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</si>
  <si>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</si>
  <si>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</si>
  <si>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</si>
  <si>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</si>
  <si>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</si>
  <si>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</si>
  <si>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</si>
  <si>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</si>
  <si>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</si>
  <si>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</si>
  <si>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</si>
  <si>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</si>
  <si>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</si>
  <si>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</si>
  <si>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</si>
  <si>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</si>
  <si>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</si>
  <si>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</si>
  <si>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</si>
  <si>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</si>
  <si>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</si>
  <si>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</si>
  <si>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</si>
  <si>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</si>
  <si>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</si>
  <si>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</si>
  <si>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</si>
  <si>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</si>
  <si>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</si>
  <si>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</si>
  <si>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</si>
  <si>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</si>
  <si>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</si>
  <si>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</si>
  <si>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</si>
  <si>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</si>
  <si>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</si>
  <si>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</si>
  <si>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</si>
  <si>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</si>
  <si>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</si>
  <si>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</si>
  <si>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</si>
  <si>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</si>
  <si>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</si>
  <si>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</si>
  <si>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</si>
  <si>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</si>
  <si>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</si>
  <si>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</si>
  <si>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</si>
  <si>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</si>
  <si>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</si>
  <si>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</si>
  <si>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</si>
  <si>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</si>
  <si>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</si>
  <si>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</si>
  <si>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</si>
  <si>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</si>
  <si>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</si>
  <si>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</si>
  <si>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</si>
  <si>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</si>
  <si>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</si>
  <si>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</si>
  <si>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</si>
  <si>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</si>
  <si>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</si>
  <si>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</si>
  <si>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</si>
  <si>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</si>
  <si>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</si>
  <si>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</si>
  <si>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</si>
  <si>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</si>
  <si>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</si>
  <si>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</si>
  <si>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</si>
  <si>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</si>
  <si>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</si>
  <si>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</si>
  <si>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</si>
  <si>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</si>
  <si>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</si>
  <si>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</si>
  <si>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</si>
  <si>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</si>
  <si>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</si>
  <si>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</si>
  <si>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</si>
  <si>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</si>
  <si>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</si>
  <si>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</si>
  <si>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</si>
  <si>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</si>
  <si>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</si>
  <si>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</si>
  <si>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</si>
  <si>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</si>
  <si>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</si>
  <si>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</si>
  <si>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</si>
  <si>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</si>
  <si>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</si>
  <si>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</si>
  <si>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</si>
  <si>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</si>
  <si>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</si>
  <si>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</si>
  <si>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</si>
  <si>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</si>
  <si>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</si>
  <si>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</si>
  <si>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</si>
  <si>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</si>
  <si>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</si>
  <si>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</si>
  <si>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</si>
  <si>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</si>
  <si>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</si>
  <si>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</si>
  <si>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</si>
  <si>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</si>
  <si>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</si>
  <si>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</si>
  <si>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</si>
  <si>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</si>
  <si>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</si>
  <si>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</si>
  <si>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</si>
  <si>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</si>
  <si>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</si>
  <si>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</si>
  <si>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</si>
  <si>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</si>
  <si>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</si>
  <si>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</si>
  <si>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</si>
  <si>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</si>
  <si>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</si>
  <si>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</si>
  <si>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</si>
  <si>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</si>
  <si>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</si>
  <si>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</si>
  <si>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</si>
  <si>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</si>
  <si>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</si>
  <si>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</si>
  <si>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</si>
  <si>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</si>
  <si>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</si>
  <si>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</si>
  <si>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</si>
  <si>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</si>
  <si>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</si>
  <si>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</si>
  <si>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</si>
  <si>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</si>
  <si>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</si>
  <si>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</si>
  <si>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</si>
  <si>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</si>
  <si>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</si>
  <si>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</si>
  <si>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</si>
  <si>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</si>
  <si>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</si>
  <si>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</si>
  <si>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</si>
  <si>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</si>
  <si>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</si>
  <si>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</si>
  <si>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</si>
  <si>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</si>
  <si>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</si>
  <si>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</si>
  <si>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</si>
  <si>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</si>
  <si>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</si>
  <si>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</si>
  <si>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</si>
  <si>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</si>
  <si>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</si>
  <si>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</si>
  <si>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</si>
  <si>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</si>
  <si>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</si>
  <si>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</si>
  <si>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</si>
  <si>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</si>
  <si>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</si>
  <si>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</si>
  <si>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</si>
  <si>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</si>
  <si>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</si>
  <si>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</si>
  <si>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</si>
  <si>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</si>
  <si>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</si>
  <si>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</si>
  <si>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</si>
  <si>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</si>
  <si>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</si>
  <si>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</si>
  <si>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</si>
  <si>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</si>
  <si>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</si>
  <si>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</si>
  <si>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</si>
  <si>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</si>
  <si>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</si>
  <si>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</si>
  <si>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</si>
  <si>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</si>
  <si>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</si>
  <si>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</si>
  <si>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</si>
  <si>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</si>
  <si>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</si>
  <si>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</si>
  <si>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</si>
  <si>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</si>
  <si>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</si>
  <si>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</si>
  <si>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</si>
  <si>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</si>
  <si>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</si>
  <si>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</si>
  <si>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</si>
  <si>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</si>
  <si>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</si>
  <si>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</si>
  <si>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</si>
  <si>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</si>
  <si>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</si>
  <si>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</si>
  <si>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</si>
  <si>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</si>
  <si>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</si>
  <si>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</si>
  <si>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</si>
  <si>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</si>
  <si>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</si>
  <si>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</si>
  <si>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</si>
  <si>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</si>
  <si>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</si>
  <si>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</si>
  <si>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</si>
  <si>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</si>
  <si>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</si>
  <si>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</si>
  <si>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</si>
  <si>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</si>
  <si>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</si>
  <si>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</si>
  <si>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</si>
  <si>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</si>
  <si>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</si>
  <si>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</si>
  <si>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</si>
  <si>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</si>
  <si>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</si>
  <si>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</si>
  <si>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</si>
  <si>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</si>
  <si>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</si>
  <si>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</si>
  <si>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</si>
  <si>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</si>
  <si>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</si>
  <si>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</si>
  <si>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</si>
  <si>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</si>
  <si>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</si>
  <si>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</si>
  <si>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</si>
  <si>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</si>
  <si>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</si>
  <si>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</si>
  <si>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</si>
  <si>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</si>
  <si>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</si>
  <si>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</si>
  <si>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</si>
  <si>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</si>
  <si>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</si>
  <si>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</si>
  <si>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</si>
  <si>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</si>
  <si>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</si>
  <si>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</si>
  <si>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</si>
  <si>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</si>
  <si>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</si>
  <si>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</si>
  <si>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</si>
  <si>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</si>
  <si>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</si>
  <si>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</si>
  <si>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</si>
  <si>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</si>
  <si>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</si>
  <si>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</si>
  <si>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</si>
  <si>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</si>
  <si>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</si>
  <si>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</si>
  <si>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</si>
  <si>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</si>
  <si>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</si>
  <si>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</si>
  <si>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</si>
  <si>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</si>
  <si>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</si>
  <si>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</si>
  <si>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</si>
  <si>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</si>
  <si>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</si>
  <si>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</si>
  <si>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</si>
  <si>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</si>
  <si>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</si>
  <si>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</si>
  <si>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</si>
  <si>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</si>
  <si>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</si>
  <si>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</si>
  <si>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</si>
  <si>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</si>
  <si>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</si>
  <si>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</si>
  <si>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</si>
  <si>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</si>
  <si>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</si>
  <si>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</si>
  <si>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</si>
  <si>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</si>
  <si>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</si>
  <si>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</si>
  <si>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</si>
  <si>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</si>
  <si>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</si>
  <si>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</si>
  <si>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</si>
  <si>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</si>
  <si>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</si>
  <si>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</si>
  <si>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</si>
  <si>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</si>
  <si>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</si>
  <si>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</si>
  <si>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</si>
  <si>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</si>
  <si>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</si>
  <si>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</si>
  <si>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</si>
  <si>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</si>
  <si>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</si>
  <si>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</si>
  <si>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</si>
  <si>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</si>
  <si>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</si>
  <si>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</si>
  <si>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</si>
  <si>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</si>
  <si>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</si>
  <si>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</si>
  <si>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</si>
  <si>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</si>
  <si>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</si>
  <si>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</si>
  <si>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</si>
  <si>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</si>
  <si>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</si>
  <si>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</si>
  <si>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</si>
  <si>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</si>
  <si>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</si>
  <si>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</si>
  <si>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</si>
  <si>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</si>
  <si>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</si>
  <si>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</si>
  <si>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</si>
  <si>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</si>
  <si>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</si>
  <si>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</si>
  <si>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</si>
  <si>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</si>
  <si>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</si>
  <si>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</si>
  <si>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</si>
  <si>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</si>
  <si>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</si>
  <si>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</si>
  <si>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</si>
  <si>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</si>
  <si>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</si>
  <si>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</si>
  <si>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</si>
  <si>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</si>
  <si>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</si>
  <si>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</si>
  <si>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</si>
  <si>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</si>
  <si>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</si>
  <si>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</si>
  <si>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</si>
  <si>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</si>
  <si>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</si>
  <si>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</si>
  <si>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</si>
  <si>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</si>
  <si>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</si>
  <si>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</si>
  <si>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</si>
  <si>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</si>
  <si>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</si>
  <si>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</si>
  <si>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</si>
  <si>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</si>
  <si>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</si>
  <si>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</si>
  <si>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</si>
  <si>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</si>
  <si>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</si>
  <si>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</si>
  <si>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</si>
  <si>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</si>
  <si>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</si>
  <si>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</si>
  <si>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</si>
  <si>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</si>
  <si>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</si>
  <si>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</si>
  <si>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</si>
  <si>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</si>
  <si>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</si>
  <si>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</si>
  <si>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</si>
  <si>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</si>
  <si>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</si>
  <si>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</si>
  <si>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</si>
  <si>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</si>
  <si>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</si>
  <si>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</si>
  <si>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</si>
  <si>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</si>
  <si>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</si>
  <si>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</si>
  <si>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</si>
  <si>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</si>
  <si>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</si>
  <si>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</si>
  <si>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</si>
  <si>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</si>
  <si>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</si>
  <si>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</si>
  <si>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</si>
  <si>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</si>
  <si>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</si>
  <si>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</si>
  <si>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</si>
  <si>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</si>
  <si>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</si>
  <si>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</si>
  <si>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</si>
  <si>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</si>
  <si>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</si>
  <si>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</si>
  <si>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</si>
  <si>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</si>
  <si>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</si>
  <si>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</si>
  <si>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</si>
  <si>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</si>
  <si>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</si>
  <si>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</si>
  <si>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</si>
  <si>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</si>
  <si>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</si>
  <si>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</si>
  <si>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</si>
  <si>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</si>
  <si>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</si>
  <si>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</si>
  <si>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</si>
  <si>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</si>
  <si>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</si>
  <si>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</si>
  <si>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</si>
  <si>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</si>
  <si>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</si>
  <si>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</si>
  <si>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</si>
  <si>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</si>
  <si>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</si>
  <si>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</si>
  <si>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</si>
  <si>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</si>
  <si>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</si>
  <si>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</si>
  <si>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</si>
  <si>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</si>
  <si>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</si>
  <si>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</si>
  <si>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</si>
  <si>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</si>
  <si>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</si>
  <si>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</si>
  <si>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</si>
  <si>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</si>
  <si>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</si>
  <si>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</si>
  <si>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</si>
  <si>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</si>
  <si>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</si>
  <si>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</si>
  <si>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</si>
  <si>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</si>
  <si>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</si>
  <si>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</si>
  <si>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</si>
  <si>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</si>
  <si>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</si>
  <si>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</si>
  <si>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</si>
  <si>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</si>
  <si>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</si>
  <si>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</si>
  <si>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</si>
  <si>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</si>
  <si>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</si>
  <si>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</si>
  <si>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</si>
  <si>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</si>
  <si>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</si>
  <si>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</si>
  <si>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</si>
  <si>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</si>
  <si>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</si>
  <si>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</si>
  <si>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</si>
  <si>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</si>
  <si>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</si>
  <si>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</si>
  <si>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</si>
  <si>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</si>
  <si>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</si>
  <si>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</si>
  <si>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</si>
  <si>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</si>
  <si>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</si>
  <si>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</si>
  <si>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</si>
  <si>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</si>
  <si>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</si>
  <si>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</si>
  <si>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</si>
  <si>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</si>
  <si>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</si>
  <si>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</si>
  <si>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</si>
  <si>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</si>
  <si>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</si>
  <si>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</si>
  <si>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</si>
  <si>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</si>
  <si>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</si>
  <si>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</si>
  <si>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</si>
  <si>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</si>
  <si>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</si>
  <si>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</si>
  <si>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</si>
  <si>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</si>
  <si>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</si>
  <si>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</si>
  <si>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</si>
  <si>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</si>
  <si>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</si>
  <si>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</si>
  <si>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</si>
  <si>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</si>
  <si>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</si>
  <si>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</si>
  <si>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</si>
  <si>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</si>
  <si>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</si>
  <si>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</si>
  <si>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</si>
  <si>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</si>
  <si>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</si>
  <si>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</si>
  <si>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</si>
  <si>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</si>
  <si>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</si>
  <si>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</si>
  <si>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</si>
  <si>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</si>
  <si>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</si>
  <si>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</si>
  <si>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</si>
  <si>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</si>
  <si>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</si>
  <si>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</si>
  <si>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</si>
  <si>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</si>
  <si>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</si>
  <si>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</si>
  <si>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</si>
  <si>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</si>
  <si>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</si>
  <si>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</si>
  <si>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</si>
  <si>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</si>
  <si>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</si>
  <si>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</si>
  <si>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</si>
  <si>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</si>
  <si>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</si>
  <si>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</si>
  <si>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</si>
  <si>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</si>
  <si>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</si>
  <si>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</si>
  <si>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</si>
  <si>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</si>
  <si>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</si>
  <si>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</si>
  <si>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</si>
  <si>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</si>
  <si>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</si>
  <si>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</si>
  <si>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</si>
  <si>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</si>
  <si>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</si>
  <si>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</si>
  <si>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</si>
  <si>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</si>
  <si>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</si>
  <si>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</si>
  <si>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</si>
  <si>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</si>
  <si>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</si>
  <si>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</si>
  <si>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</si>
  <si>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</si>
  <si>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</si>
  <si>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</si>
  <si>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</si>
  <si>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</si>
  <si>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</si>
  <si>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</si>
  <si>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</si>
  <si>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</si>
  <si>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</si>
  <si>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</si>
  <si>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</si>
  <si>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</si>
  <si>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</si>
  <si>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</si>
  <si>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</si>
  <si>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</si>
  <si>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</si>
  <si>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</si>
  <si>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</si>
  <si>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</si>
  <si>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</si>
  <si>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</si>
  <si>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</si>
  <si>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</si>
  <si>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</si>
  <si>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</si>
  <si>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</si>
  <si>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</si>
  <si>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</si>
  <si>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</si>
  <si>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</si>
  <si>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</si>
  <si>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</si>
  <si>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</si>
  <si>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</si>
  <si>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</si>
  <si>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</si>
  <si>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</si>
  <si>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</si>
  <si>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</si>
  <si>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</si>
  <si>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</si>
  <si>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</si>
  <si>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</si>
  <si>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</si>
  <si>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</si>
  <si>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</si>
  <si>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</si>
  <si>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</si>
  <si>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</si>
  <si>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</si>
  <si>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</si>
  <si>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</si>
  <si>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</si>
  <si>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</si>
  <si>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</si>
  <si>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</si>
  <si>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</si>
  <si>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</si>
  <si>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</si>
  <si>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</si>
  <si>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</si>
  <si>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</si>
  <si>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</si>
  <si>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</si>
  <si>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</si>
  <si>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</si>
  <si>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</si>
  <si>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</si>
  <si>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</si>
  <si>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</si>
  <si>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</si>
  <si>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</si>
  <si>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</si>
  <si>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</si>
  <si>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</si>
  <si>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</si>
  <si>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</si>
  <si>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</si>
  <si>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</si>
  <si>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</si>
  <si>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</si>
  <si>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</si>
  <si>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</si>
  <si>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</si>
  <si>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</si>
  <si>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</si>
  <si>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</si>
  <si>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</si>
  <si>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</si>
  <si>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</si>
  <si>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</si>
  <si>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</si>
  <si>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</si>
  <si>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</si>
  <si>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</si>
  <si>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</si>
  <si>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</si>
  <si>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</si>
  <si>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</si>
  <si>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</si>
  <si>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</si>
  <si>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</si>
  <si>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</si>
  <si>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</si>
  <si>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</si>
  <si>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</si>
  <si>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</si>
  <si>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</si>
  <si>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</si>
  <si>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</si>
  <si>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</si>
  <si>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</si>
  <si>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</si>
  <si>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</si>
  <si>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</si>
  <si>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</si>
  <si>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</si>
  <si>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</si>
  <si>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</si>
  <si>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</si>
  <si>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</si>
  <si>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</si>
  <si>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</si>
  <si>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</si>
  <si>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</si>
  <si>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</si>
  <si>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</si>
  <si>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</si>
  <si>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</si>
  <si>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</si>
  <si>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</si>
  <si>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</si>
  <si>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</si>
  <si>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</si>
  <si>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</si>
  <si>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</si>
  <si>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</si>
  <si>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</si>
  <si>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</si>
  <si>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</si>
  <si>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</si>
  <si>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</si>
  <si>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</si>
  <si>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</si>
  <si>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</si>
  <si>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</si>
  <si>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</si>
  <si>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</si>
  <si>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</si>
  <si>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</si>
  <si>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</si>
  <si>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</si>
  <si>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</si>
  <si>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</si>
  <si>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</si>
  <si>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</si>
  <si>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</si>
  <si>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</si>
  <si>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</si>
  <si>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</si>
  <si>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</si>
  <si>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</si>
  <si>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</si>
  <si>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</si>
  <si>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</si>
  <si>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</si>
  <si>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</si>
  <si>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</si>
  <si>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</si>
  <si>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</si>
  <si>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</si>
  <si>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</si>
  <si>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</si>
  <si>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</si>
  <si>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</si>
  <si>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</si>
  <si>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</si>
  <si>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</si>
  <si>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</si>
  <si>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</si>
  <si>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</si>
  <si>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</si>
  <si>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</si>
  <si>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</si>
  <si>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</si>
  <si>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</si>
  <si>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</si>
  <si>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</si>
  <si>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</si>
  <si>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</si>
  <si>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</si>
  <si>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</si>
  <si>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</si>
  <si>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</si>
  <si>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</si>
  <si>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</si>
  <si>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</si>
  <si>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</si>
  <si>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</si>
  <si>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</si>
  <si>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</si>
  <si>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</si>
  <si>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</si>
  <si>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</si>
  <si>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</si>
  <si>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</si>
  <si>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</si>
  <si>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</si>
  <si>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</si>
  <si>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</si>
  <si>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</si>
  <si>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</si>
  <si>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</si>
  <si>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</si>
  <si>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</si>
  <si>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</si>
  <si>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</si>
  <si>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</si>
  <si>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</si>
  <si>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</si>
  <si>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</si>
  <si>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</si>
  <si>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</si>
  <si>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</si>
  <si>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</si>
  <si>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</si>
  <si>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</si>
  <si>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</si>
  <si>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</si>
  <si>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</si>
  <si>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</si>
  <si>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</si>
  <si>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</si>
  <si>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</si>
  <si>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</si>
  <si>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</si>
  <si>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</si>
  <si>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</si>
  <si>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</si>
  <si>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</si>
  <si>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</si>
  <si>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</si>
  <si>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</si>
  <si>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</si>
  <si>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</si>
  <si>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</si>
  <si>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</si>
  <si>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</si>
  <si>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</si>
  <si>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</si>
  <si>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</si>
  <si>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</si>
  <si>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</si>
  <si>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</si>
  <si>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</si>
  <si>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</si>
  <si>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</si>
  <si>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</si>
  <si>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</si>
  <si>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</si>
  <si>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</si>
  <si>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</si>
  <si>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</si>
  <si>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</si>
  <si>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</si>
  <si>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</si>
  <si>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</si>
  <si>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</si>
  <si>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</si>
  <si>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</si>
  <si>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</si>
  <si>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</si>
  <si>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</si>
  <si>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</si>
  <si>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</si>
  <si>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</si>
  <si>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</si>
  <si>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</si>
  <si>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</si>
  <si>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</si>
  <si>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</si>
  <si>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</si>
  <si>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</si>
  <si>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</si>
  <si>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</si>
  <si>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</si>
  <si>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</si>
  <si>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</si>
  <si>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</si>
  <si>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</si>
  <si>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</si>
  <si>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</si>
  <si>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</si>
  <si>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</si>
  <si>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</si>
  <si>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</si>
  <si>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</si>
  <si>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</si>
  <si>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</si>
  <si>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</si>
  <si>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</si>
  <si>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</si>
  <si>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</si>
  <si>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</si>
  <si>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</si>
  <si>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</si>
  <si>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</si>
  <si>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</si>
  <si>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</si>
  <si>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</si>
  <si>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</si>
  <si>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</si>
  <si>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</si>
  <si>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</si>
  <si>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</si>
  <si>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</si>
  <si>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</si>
  <si>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</si>
  <si>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</si>
  <si>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</si>
  <si>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</si>
  <si>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</si>
  <si>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</si>
  <si>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</si>
  <si>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</si>
  <si>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</si>
  <si>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</si>
  <si>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</si>
  <si>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</si>
  <si>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</si>
  <si>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</si>
  <si>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</si>
  <si>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</si>
  <si>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</si>
  <si>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</si>
  <si>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</si>
  <si>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</si>
  <si>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</si>
  <si>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</si>
  <si>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</si>
  <si>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</si>
  <si>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</si>
  <si>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</si>
  <si>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</si>
  <si>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</si>
  <si>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</si>
  <si>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</si>
  <si>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</si>
  <si>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</si>
  <si>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</si>
  <si>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</si>
  <si>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</si>
  <si>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</si>
  <si>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</si>
  <si>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</si>
  <si>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</si>
  <si>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</si>
  <si>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</si>
  <si>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</si>
  <si>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</si>
  <si>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</si>
  <si>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</si>
  <si>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</si>
  <si>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</si>
  <si>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</si>
  <si>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</si>
  <si>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</si>
  <si>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</si>
  <si>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</si>
  <si>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</si>
  <si>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</si>
  <si>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</si>
  <si>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</si>
  <si>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</si>
  <si>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</si>
  <si>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</si>
  <si>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</si>
  <si>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</si>
  <si>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</si>
  <si>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</si>
  <si>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</si>
  <si>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</si>
  <si>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</si>
  <si>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</si>
  <si>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</si>
  <si>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</si>
  <si>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</si>
  <si>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</si>
  <si>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</si>
  <si>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</si>
  <si>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</si>
  <si>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</si>
  <si>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</si>
  <si>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</si>
  <si>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</si>
  <si>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</si>
  <si>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</si>
  <si>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</si>
  <si>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</si>
  <si>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</si>
  <si>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</si>
  <si>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</si>
  <si>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</si>
  <si>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</si>
  <si>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</si>
  <si>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</si>
  <si>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</si>
  <si>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</si>
  <si>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</si>
  <si>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</si>
  <si>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</si>
  <si>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</si>
  <si>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</si>
  <si>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</si>
  <si>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</si>
  <si>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</si>
  <si>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</si>
  <si>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</si>
  <si>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</si>
  <si>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</si>
  <si>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</si>
  <si>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</si>
  <si>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</si>
  <si>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</si>
  <si>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</si>
  <si>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</si>
  <si>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</si>
  <si>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</si>
  <si>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</si>
  <si>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</si>
  <si>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</si>
  <si>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</si>
  <si>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</si>
  <si>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</si>
  <si>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</si>
  <si>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</si>
  <si>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</si>
  <si>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</si>
  <si>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</si>
  <si>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</si>
  <si>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</si>
  <si>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</si>
  <si>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</si>
  <si>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</si>
  <si>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</si>
  <si>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</si>
  <si>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</si>
  <si>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</si>
  <si>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</si>
  <si>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</si>
  <si>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</si>
  <si>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</si>
  <si>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</si>
  <si>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</si>
  <si>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</si>
  <si>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</si>
  <si>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</si>
  <si>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</si>
  <si>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</si>
  <si>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</si>
  <si>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</si>
  <si>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</si>
  <si>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</si>
  <si>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</si>
  <si>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</si>
  <si>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</si>
  <si>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</si>
  <si>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</si>
  <si>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</si>
  <si>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</si>
  <si>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</si>
  <si>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</si>
  <si>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</si>
  <si>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</si>
  <si>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</si>
  <si>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</si>
  <si>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</si>
  <si>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</si>
  <si>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</si>
  <si>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</si>
  <si>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</si>
  <si>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</si>
  <si>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</si>
  <si>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</si>
  <si>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</si>
  <si>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</si>
  <si>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</si>
  <si>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</si>
  <si>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</si>
  <si>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</si>
  <si>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</si>
  <si>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</si>
  <si>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</si>
  <si>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</si>
  <si>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</si>
  <si>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</si>
  <si>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</si>
  <si>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</si>
  <si>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</si>
  <si>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</si>
  <si>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</si>
  <si>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</si>
  <si>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</si>
  <si>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</si>
  <si>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</si>
  <si>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</si>
  <si>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</si>
  <si>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</si>
  <si>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</si>
  <si>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</si>
  <si>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</si>
  <si>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</si>
  <si>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</si>
  <si>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</si>
  <si>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</si>
  <si>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</si>
  <si>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</si>
  <si>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</si>
  <si>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</si>
  <si>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</si>
  <si>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</si>
  <si>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</si>
  <si>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</si>
  <si>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</si>
  <si>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</si>
  <si>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</si>
  <si>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</si>
  <si>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</si>
  <si>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</si>
  <si>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</si>
  <si>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</si>
  <si>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</si>
  <si>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</si>
  <si>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</si>
  <si>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</si>
  <si>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</si>
  <si>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</si>
  <si>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</si>
  <si>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</si>
  <si>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</si>
  <si>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</si>
  <si>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</si>
  <si>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</si>
  <si>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</si>
  <si>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</si>
  <si>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</si>
  <si>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</si>
  <si>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</si>
  <si>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</si>
  <si>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</si>
  <si>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</si>
  <si>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</si>
  <si>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</si>
  <si>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</si>
  <si>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</si>
  <si>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</si>
  <si>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</si>
  <si>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</si>
  <si>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</si>
  <si>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</si>
  <si>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</si>
  <si>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</si>
  <si>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</si>
  <si>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</si>
  <si>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</si>
  <si>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</si>
  <si>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</si>
  <si>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</si>
  <si>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</si>
  <si>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</si>
  <si>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</si>
  <si>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</si>
  <si>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</si>
  <si>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</si>
  <si>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</si>
  <si>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</si>
  <si>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</si>
  <si>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</si>
  <si>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</si>
  <si>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</si>
  <si>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</si>
  <si>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</si>
  <si>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</si>
  <si>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</si>
  <si>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</si>
  <si>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</si>
  <si>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</si>
  <si>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</si>
  <si>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</si>
  <si>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</si>
  <si>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</si>
  <si>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</si>
  <si>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</si>
  <si>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</si>
  <si>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</si>
  <si>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</si>
  <si>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</si>
  <si>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</si>
  <si>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</si>
  <si>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</si>
  <si>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</si>
  <si>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</si>
  <si>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</si>
  <si>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</si>
  <si>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</si>
  <si>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</si>
  <si>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</si>
  <si>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</si>
  <si>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</si>
  <si>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</si>
  <si>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</si>
  <si>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</si>
  <si>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</si>
  <si>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</si>
  <si>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</si>
  <si>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</si>
  <si>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</si>
  <si>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</si>
  <si>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</si>
  <si>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</si>
  <si>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</si>
  <si>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</si>
  <si>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</si>
  <si>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</si>
  <si>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</si>
  <si>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</si>
  <si>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</si>
  <si>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</si>
  <si>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</si>
  <si>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</si>
  <si>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</si>
  <si>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</si>
  <si>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</si>
  <si>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</si>
  <si>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</si>
  <si>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</si>
  <si>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</si>
  <si>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</si>
  <si>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</si>
  <si>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</si>
  <si>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</si>
  <si>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</si>
  <si>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</si>
  <si>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</si>
  <si>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</si>
  <si>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</si>
  <si>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</si>
  <si>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</si>
  <si>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</si>
  <si>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</si>
  <si>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</si>
  <si>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</si>
  <si>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</si>
  <si>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</si>
  <si>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</si>
  <si>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</si>
  <si>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</si>
  <si>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</si>
  <si>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</si>
  <si>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</si>
  <si>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</si>
  <si>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</si>
  <si>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</si>
  <si>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</si>
  <si>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</si>
  <si>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</si>
  <si>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</si>
  <si>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</si>
  <si>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</si>
  <si>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</si>
  <si>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</si>
  <si>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</si>
  <si>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</si>
  <si>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</si>
  <si>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</si>
  <si>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</si>
  <si>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</si>
  <si>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</si>
  <si>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</si>
  <si>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</si>
  <si>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</si>
  <si>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</si>
  <si>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</si>
  <si>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</si>
  <si>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</si>
  <si>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</si>
  <si>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</si>
  <si>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</si>
  <si>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</si>
  <si>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</si>
  <si>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</si>
  <si>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</si>
  <si>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</si>
  <si>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</si>
  <si>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</si>
  <si>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</si>
  <si>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</si>
  <si>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</si>
  <si>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</si>
  <si>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</si>
  <si>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</si>
  <si>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</si>
  <si>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</si>
  <si>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</si>
  <si>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</si>
  <si>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</si>
  <si>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</si>
  <si>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</si>
  <si>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</si>
  <si>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</si>
  <si>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</si>
  <si>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</si>
  <si>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</si>
  <si>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</si>
  <si>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</si>
  <si>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</si>
  <si>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</si>
  <si>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</si>
  <si>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</si>
  <si>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</si>
  <si>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</si>
  <si>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</si>
  <si>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</si>
  <si>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</si>
  <si>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</si>
  <si>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</si>
  <si>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</si>
  <si>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</si>
  <si>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</si>
  <si>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</si>
  <si>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</si>
  <si>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</si>
  <si>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</si>
  <si>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</si>
  <si>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</si>
  <si>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</si>
  <si>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</si>
  <si>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</si>
  <si>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</si>
  <si>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</si>
  <si>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</si>
  <si>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</si>
  <si>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</si>
  <si>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</si>
  <si>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</si>
  <si>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</si>
  <si>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</si>
  <si>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</si>
  <si>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</si>
  <si>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</si>
  <si>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</si>
  <si>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</si>
  <si>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</si>
  <si>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</si>
  <si>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</si>
  <si>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</si>
  <si>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</si>
  <si>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</si>
  <si>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</si>
  <si>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</si>
  <si>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</si>
  <si>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</si>
  <si>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</si>
  <si>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</si>
  <si>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</si>
  <si>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</si>
  <si>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</si>
  <si>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</si>
  <si>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</si>
  <si>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</si>
  <si>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</si>
  <si>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</si>
  <si>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</si>
  <si>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</si>
  <si>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</si>
  <si>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</si>
  <si>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</si>
  <si>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</si>
  <si>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</si>
  <si>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</si>
  <si>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</si>
  <si>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</si>
  <si>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</si>
  <si>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</si>
  <si>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</si>
  <si>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</si>
  <si>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</si>
  <si>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</si>
  <si>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</si>
  <si>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</si>
  <si>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</si>
  <si>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</si>
  <si>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</si>
  <si>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</si>
  <si>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</si>
  <si>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</si>
  <si>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</si>
  <si>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</si>
  <si>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</si>
  <si>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</si>
  <si>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</si>
  <si>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</si>
  <si>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</si>
  <si>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</si>
  <si>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</si>
  <si>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</si>
  <si>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</si>
  <si>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</si>
  <si>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</si>
  <si>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</si>
  <si>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</si>
  <si>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</si>
  <si>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</si>
  <si>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</si>
  <si>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</si>
  <si>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</si>
  <si>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</si>
  <si>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</si>
  <si>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</si>
  <si>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</si>
  <si>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</si>
  <si>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</si>
  <si>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</si>
  <si>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</si>
  <si>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</si>
  <si>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</si>
  <si>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</si>
  <si>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</si>
  <si>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</si>
  <si>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</si>
  <si>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</si>
  <si>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</si>
  <si>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</si>
  <si>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</si>
  <si>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</si>
  <si>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</si>
  <si>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</si>
  <si>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</si>
  <si>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</si>
  <si>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</si>
  <si>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</si>
  <si>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</si>
  <si>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</si>
  <si>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</si>
  <si>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</si>
  <si>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</si>
  <si>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</si>
  <si>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</si>
  <si>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</si>
  <si>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</si>
  <si>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</si>
  <si>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</si>
  <si>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</si>
  <si>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</si>
  <si>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</si>
  <si>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</si>
  <si>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</si>
  <si>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</si>
  <si>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</si>
  <si>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</si>
  <si>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</si>
  <si>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</si>
  <si>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</si>
  <si>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</si>
  <si>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</si>
  <si>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</si>
  <si>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</si>
  <si>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</si>
  <si>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</si>
  <si>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</si>
  <si>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</si>
  <si>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</si>
  <si>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</si>
  <si>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</si>
  <si>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</si>
  <si>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</si>
  <si>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</si>
  <si>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</si>
  <si>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</si>
  <si>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</si>
  <si>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</si>
  <si>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</si>
  <si>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</si>
  <si>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</si>
  <si>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</si>
  <si>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</si>
  <si>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</si>
  <si>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</si>
  <si>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</si>
  <si>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</si>
  <si>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</si>
  <si>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</si>
  <si>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</si>
  <si>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</si>
  <si>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</si>
  <si>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</si>
  <si>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</si>
  <si>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</si>
  <si>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</si>
  <si>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</si>
  <si>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</si>
  <si>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</si>
  <si>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</si>
  <si>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</si>
  <si>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</si>
  <si>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</si>
  <si>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</si>
  <si>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</si>
  <si>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</si>
  <si>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</si>
  <si>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</si>
  <si>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</si>
  <si>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</si>
  <si>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</si>
  <si>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</si>
  <si>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</si>
  <si>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</si>
  <si>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</si>
  <si>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</si>
  <si>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</si>
  <si>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</si>
  <si>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</si>
  <si>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</si>
  <si>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</si>
  <si>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</si>
  <si>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</si>
  <si>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</si>
  <si>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</si>
  <si>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</si>
  <si>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</si>
  <si>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</si>
  <si>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</si>
  <si>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</si>
  <si>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</si>
  <si>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</si>
  <si>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</si>
  <si>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</si>
  <si>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</si>
  <si>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</si>
  <si>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</si>
  <si>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</si>
  <si>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</si>
  <si>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</si>
  <si>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</si>
  <si>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</si>
  <si>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</si>
  <si>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</si>
  <si>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</si>
  <si>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</si>
  <si>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</si>
  <si>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</si>
  <si>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</si>
  <si>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</si>
  <si>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</si>
  <si>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</si>
  <si>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</si>
  <si>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</si>
  <si>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</si>
  <si>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</si>
  <si>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</si>
  <si>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</si>
  <si>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</si>
  <si>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</si>
  <si>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</si>
  <si>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</si>
  <si>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</si>
  <si>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</si>
  <si>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</si>
  <si>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</si>
  <si>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</si>
  <si>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</si>
  <si>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</si>
  <si>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</si>
  <si>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</si>
  <si>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</si>
  <si>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</si>
  <si>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</si>
  <si>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</si>
  <si>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</si>
  <si>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</si>
  <si>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</si>
  <si>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</si>
  <si>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</si>
  <si>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</si>
  <si>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</si>
  <si>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</si>
  <si>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</si>
  <si>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</si>
  <si>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</si>
  <si>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</si>
  <si>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</si>
  <si>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</si>
  <si>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</si>
  <si>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</si>
  <si>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</si>
  <si>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</si>
  <si>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</si>
  <si>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</si>
  <si>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</si>
  <si>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</si>
  <si>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</si>
  <si>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</si>
  <si>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</si>
  <si>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</si>
  <si>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</si>
  <si>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</si>
  <si>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</si>
  <si>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</si>
  <si>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</si>
  <si>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</si>
  <si>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</si>
  <si>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</si>
  <si>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</si>
  <si>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</si>
  <si>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</si>
  <si>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</si>
  <si>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</si>
  <si>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</si>
  <si>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</si>
  <si>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</si>
  <si>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</si>
  <si>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</si>
  <si>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</si>
  <si>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</si>
  <si>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</si>
  <si>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</si>
  <si>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</si>
  <si>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</si>
  <si>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</si>
  <si>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</si>
  <si>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</si>
  <si>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</si>
  <si>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</si>
  <si>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</si>
  <si>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</si>
  <si>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</si>
  <si>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</si>
  <si>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</si>
  <si>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</si>
  <si>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</si>
  <si>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</si>
  <si>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</si>
  <si>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</si>
  <si>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</si>
  <si>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</si>
  <si>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</si>
  <si>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</si>
  <si>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</si>
  <si>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</si>
  <si>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</si>
  <si>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</si>
  <si>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</si>
  <si>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</si>
  <si>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</si>
  <si>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</si>
  <si>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</si>
  <si>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</si>
  <si>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</si>
  <si>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</si>
  <si>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</si>
  <si>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</si>
  <si>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</si>
  <si>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</si>
  <si>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</si>
  <si>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</si>
  <si>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</si>
  <si>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</si>
  <si>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</si>
  <si>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</si>
  <si>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</si>
  <si>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</si>
  <si>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</si>
  <si>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</si>
  <si>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</si>
  <si>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</si>
  <si>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</si>
  <si>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</si>
  <si>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</si>
  <si>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</si>
  <si>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</si>
  <si>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</si>
  <si>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</si>
  <si>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</si>
  <si>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</si>
  <si>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</si>
  <si>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</si>
  <si>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</si>
  <si>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</si>
  <si>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</si>
  <si>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</si>
  <si>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</si>
  <si>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</si>
  <si>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</si>
  <si>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</si>
  <si>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</si>
  <si>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</si>
  <si>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</si>
  <si>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</si>
  <si>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</si>
  <si>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</si>
  <si>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</si>
  <si>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</si>
  <si>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</si>
  <si>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</si>
  <si>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</si>
  <si>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</si>
  <si>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</si>
  <si>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</si>
  <si>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</si>
  <si>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</si>
  <si>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</si>
  <si>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</si>
  <si>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</si>
  <si>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</si>
  <si>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</si>
  <si>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</si>
  <si>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</si>
  <si>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</si>
  <si>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</si>
  <si>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</si>
  <si>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</si>
  <si>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</si>
  <si>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</si>
  <si>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</si>
  <si>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</si>
  <si>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</si>
  <si>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</si>
  <si>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</si>
  <si>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</si>
  <si>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</si>
  <si>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</si>
  <si>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</si>
  <si>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</si>
  <si>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</si>
  <si>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</si>
  <si>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</si>
  <si>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</si>
  <si>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</si>
  <si>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</si>
  <si>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</si>
  <si>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</si>
  <si>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</si>
  <si>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</si>
  <si>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</si>
  <si>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</si>
  <si>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</si>
  <si>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</si>
  <si>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</si>
  <si>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</si>
  <si>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</si>
  <si>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</si>
  <si>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</si>
  <si>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</si>
  <si>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</si>
  <si>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</si>
  <si>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</si>
  <si>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</si>
  <si>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</si>
  <si>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</si>
  <si>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</si>
  <si>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</si>
  <si>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</si>
  <si>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</si>
  <si>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</si>
  <si>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</si>
  <si>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</si>
  <si>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</si>
  <si>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</si>
  <si>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</si>
  <si>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</si>
  <si>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</si>
  <si>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</si>
  <si>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</si>
  <si>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</si>
  <si>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</si>
  <si>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</si>
  <si>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</si>
  <si>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</si>
  <si>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</si>
  <si>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</si>
  <si>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</si>
  <si>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</si>
  <si>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</si>
  <si>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</si>
  <si>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</si>
  <si>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</si>
  <si>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</si>
  <si>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</si>
  <si>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</si>
  <si>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</si>
  <si>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</si>
  <si>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</si>
  <si>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</si>
  <si>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</si>
  <si>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</si>
  <si>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</si>
  <si>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</si>
  <si>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</si>
  <si>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</si>
  <si>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</si>
  <si>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</si>
  <si>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</si>
  <si>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</si>
  <si>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</si>
  <si>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</si>
  <si>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</si>
  <si>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</si>
  <si>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</si>
  <si>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</si>
  <si>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</si>
  <si>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</si>
  <si>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</si>
  <si>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</si>
  <si>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</si>
  <si>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</si>
  <si>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</si>
  <si>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</si>
  <si>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</si>
  <si>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</si>
  <si>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</si>
  <si>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</si>
  <si>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</si>
  <si>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</si>
  <si>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</si>
  <si>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</si>
  <si>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</si>
  <si>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</si>
  <si>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</si>
  <si>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</si>
  <si>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</si>
  <si>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</si>
  <si>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</si>
  <si>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</si>
  <si>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</si>
  <si>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</si>
  <si>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</si>
  <si>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</si>
  <si>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</si>
  <si>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</si>
  <si>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</si>
  <si>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</si>
  <si>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</si>
  <si>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</si>
  <si>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</si>
  <si>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</si>
  <si>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</si>
  <si>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</si>
  <si>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</si>
  <si>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</si>
  <si>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</si>
  <si>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</si>
  <si>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</si>
  <si>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</si>
  <si>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</si>
  <si>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</si>
  <si>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</si>
  <si>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</si>
  <si>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</si>
  <si>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</si>
  <si>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</si>
  <si>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</si>
  <si>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</si>
  <si>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</si>
  <si>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</si>
  <si>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</si>
  <si>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</si>
  <si>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</si>
  <si>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</si>
  <si>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</si>
  <si>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</si>
  <si>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</si>
  <si>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</si>
  <si>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</si>
  <si>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</si>
  <si>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</si>
  <si>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</si>
  <si>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</si>
  <si>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</si>
  <si>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</si>
  <si>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</si>
  <si>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</si>
  <si>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</si>
  <si>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</si>
  <si>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</si>
  <si>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</si>
  <si>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</si>
  <si>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</si>
  <si>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</si>
  <si>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</si>
  <si>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</si>
  <si>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</si>
  <si>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</si>
  <si>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</si>
  <si>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</si>
  <si>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</si>
  <si>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</si>
  <si>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</si>
  <si>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</si>
  <si>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</si>
  <si>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</si>
  <si>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</si>
  <si>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</si>
  <si>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</si>
  <si>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</si>
  <si>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</si>
  <si>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</si>
  <si>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</si>
  <si>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</si>
  <si>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</si>
  <si>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</si>
  <si>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</si>
  <si>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</si>
  <si>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</si>
  <si>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</si>
  <si>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</si>
  <si>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</si>
  <si>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</si>
  <si>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</si>
  <si>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</si>
  <si>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</si>
  <si>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</si>
  <si>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</si>
  <si>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</si>
  <si>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</si>
  <si>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</si>
  <si>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</si>
  <si>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</si>
  <si>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</si>
  <si>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</si>
  <si>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</si>
  <si>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</si>
  <si>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</si>
  <si>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</si>
  <si>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</si>
  <si>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</si>
  <si>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</si>
  <si>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</si>
  <si>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</si>
  <si>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</si>
  <si>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</si>
  <si>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</si>
  <si>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</si>
  <si>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</si>
  <si>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</si>
  <si>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</si>
  <si>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</si>
  <si>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</si>
  <si>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</si>
  <si>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</si>
  <si>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</si>
  <si>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</si>
  <si>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</si>
  <si>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</si>
  <si>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</si>
  <si>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</si>
  <si>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</si>
  <si>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</si>
  <si>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</si>
  <si>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</si>
  <si>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</si>
  <si>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</si>
  <si>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</si>
  <si>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</si>
  <si>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</si>
  <si>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</si>
  <si>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</si>
  <si>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</si>
  <si>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</si>
  <si>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</si>
  <si>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</si>
  <si>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</si>
  <si>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</si>
  <si>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</si>
  <si>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</si>
  <si>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</si>
  <si>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</si>
  <si>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</si>
  <si>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</si>
  <si>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</si>
  <si>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</si>
  <si>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</si>
  <si>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</si>
  <si>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</si>
  <si>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</si>
  <si>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</si>
  <si>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</si>
  <si>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</si>
  <si>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</si>
  <si>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</si>
  <si>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</si>
  <si>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</si>
  <si>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</si>
  <si>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</si>
  <si>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</si>
  <si>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</si>
  <si>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</si>
  <si>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</si>
  <si>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</si>
  <si>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</si>
  <si>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</si>
  <si>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</si>
  <si>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</si>
  <si>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</si>
  <si>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</si>
  <si>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</si>
  <si>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</si>
  <si>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</si>
  <si>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</si>
  <si>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</si>
  <si>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</si>
  <si>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</si>
  <si>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</si>
  <si>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</si>
  <si>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</si>
  <si>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</si>
  <si>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</si>
  <si>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</si>
  <si>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</si>
  <si>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</si>
  <si>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</si>
  <si>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</si>
  <si>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</si>
  <si>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</si>
  <si>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</si>
  <si>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</si>
  <si>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</si>
  <si>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</si>
  <si>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</si>
  <si>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</si>
  <si>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</si>
  <si>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</si>
  <si>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</si>
  <si>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</si>
  <si>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</si>
  <si>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</si>
  <si>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</si>
  <si>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</si>
  <si>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</si>
  <si>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</si>
  <si>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</si>
  <si>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</si>
  <si>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</si>
  <si>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</si>
  <si>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</si>
  <si>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</si>
  <si>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</si>
  <si>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</si>
  <si>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</si>
  <si>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</si>
  <si>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</si>
  <si>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</si>
  <si>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</si>
  <si>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</si>
  <si>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</si>
  <si>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</si>
  <si>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</si>
  <si>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</si>
  <si>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</si>
  <si>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</si>
  <si>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</si>
  <si>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</si>
  <si>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</si>
  <si>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</si>
  <si>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</si>
  <si>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</si>
  <si>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</si>
  <si>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</si>
  <si>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</si>
  <si>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</si>
  <si>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</si>
  <si>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</si>
  <si>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</si>
  <si>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</si>
  <si>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</si>
  <si>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</si>
  <si>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</si>
  <si>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</si>
  <si>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</si>
  <si>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</si>
  <si>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</si>
  <si>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</si>
  <si>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</si>
  <si>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</si>
  <si>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</si>
  <si>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</si>
  <si>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</si>
  <si>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</si>
  <si>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</si>
  <si>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</si>
  <si>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</si>
  <si>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</si>
  <si>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</si>
  <si>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</si>
  <si>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</si>
  <si>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</si>
  <si>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</si>
  <si>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</si>
  <si>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</si>
  <si>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</si>
  <si>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</si>
  <si>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</si>
  <si>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</si>
  <si>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</si>
  <si>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</si>
  <si>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</si>
  <si>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</si>
  <si>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</si>
  <si>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</si>
  <si>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</si>
  <si>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</si>
  <si>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</si>
  <si>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</si>
  <si>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</si>
  <si>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</si>
  <si>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</si>
  <si>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</si>
  <si>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</si>
  <si>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</si>
  <si>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</si>
  <si>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</si>
  <si>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</si>
  <si>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</si>
  <si>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</si>
  <si>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</si>
  <si>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</si>
  <si>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</si>
  <si>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</si>
  <si>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</si>
  <si>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</si>
  <si>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</si>
  <si>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</si>
  <si>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</si>
  <si>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</si>
  <si>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</si>
  <si>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</si>
  <si>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</si>
  <si>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</si>
  <si>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</si>
  <si>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</si>
  <si>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</si>
  <si>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</si>
  <si>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</si>
  <si>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</si>
  <si>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</si>
  <si>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</si>
  <si>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</si>
  <si>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</si>
  <si>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</si>
  <si>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</si>
  <si>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</si>
  <si>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</si>
  <si>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</si>
  <si>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</si>
  <si>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</si>
  <si>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</si>
  <si>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</si>
  <si>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</si>
  <si>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</si>
  <si>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</si>
  <si>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</si>
  <si>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</si>
  <si>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</si>
  <si>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</si>
  <si>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</si>
  <si>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</si>
  <si>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</si>
  <si>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</si>
  <si>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</si>
  <si>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</si>
  <si>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</si>
  <si>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</si>
  <si>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</si>
  <si>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</si>
  <si>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</si>
  <si>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</si>
  <si>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</si>
  <si>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</si>
  <si>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</si>
  <si>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</si>
  <si>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</si>
  <si>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</si>
  <si>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</si>
  <si>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</si>
  <si>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</si>
  <si>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</si>
  <si>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</si>
  <si>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</si>
  <si>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</si>
  <si>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</si>
  <si>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</si>
  <si>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</si>
  <si>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</si>
  <si>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</si>
  <si>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</si>
  <si>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</si>
  <si>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</si>
  <si>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</si>
  <si>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</si>
  <si>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</si>
  <si>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</si>
  <si>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</si>
  <si>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</si>
  <si>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</si>
  <si>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</si>
  <si>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</si>
  <si>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</si>
  <si>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</si>
  <si>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</si>
  <si>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</si>
  <si>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</si>
  <si>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</si>
  <si>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</si>
  <si>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</si>
  <si>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</si>
  <si>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</si>
  <si>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</si>
  <si>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</si>
  <si>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</si>
  <si>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</si>
  <si>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</si>
  <si>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</si>
  <si>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</si>
  <si>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</si>
  <si>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</si>
  <si>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</si>
  <si>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</si>
  <si>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</si>
  <si>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</si>
  <si>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</si>
  <si>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</si>
  <si>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</si>
  <si>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</si>
  <si>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</si>
  <si>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</si>
  <si>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</si>
  <si>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</si>
  <si>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</si>
  <si>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</si>
  <si>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</si>
  <si>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</si>
  <si>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</si>
  <si>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</si>
  <si>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</si>
  <si>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</si>
  <si>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</si>
  <si>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</si>
  <si>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</si>
  <si>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</si>
  <si>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</si>
  <si>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</si>
  <si>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</si>
  <si>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</si>
  <si>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</si>
  <si>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</si>
  <si>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</si>
  <si>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</si>
  <si>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</si>
  <si>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</si>
  <si>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</si>
  <si>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</si>
  <si>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</si>
  <si>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</si>
  <si>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</si>
  <si>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</si>
  <si>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</si>
  <si>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</si>
  <si>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</si>
  <si>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</si>
  <si>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</si>
  <si>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</si>
  <si>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</si>
  <si>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</si>
  <si>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</si>
  <si>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</si>
  <si>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</si>
  <si>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</si>
  <si>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</si>
  <si>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</si>
  <si>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</si>
  <si>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</si>
  <si>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</si>
  <si>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</si>
  <si>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</si>
  <si>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</si>
  <si>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</si>
  <si>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</si>
  <si>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</si>
  <si>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</si>
  <si>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</si>
  <si>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</si>
  <si>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</si>
  <si>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</si>
  <si>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</si>
  <si>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</si>
  <si>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</si>
  <si>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</si>
  <si>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</si>
  <si>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</si>
  <si>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</si>
  <si>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</si>
  <si>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</si>
  <si>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</si>
  <si>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</si>
  <si>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</si>
  <si>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</si>
  <si>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</si>
  <si>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</si>
  <si>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</si>
  <si>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</si>
  <si>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</si>
  <si>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</si>
  <si>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</si>
  <si>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</si>
  <si>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</si>
  <si>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</si>
  <si>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</si>
  <si>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</si>
  <si>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</si>
  <si>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</si>
  <si>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</si>
  <si>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</si>
  <si>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</si>
  <si>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</si>
  <si>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</si>
  <si>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</si>
  <si>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</si>
  <si>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</si>
  <si>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</si>
  <si>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</si>
  <si>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</si>
  <si>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</si>
  <si>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</si>
  <si>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</si>
  <si>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</si>
  <si>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</si>
  <si>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</si>
  <si>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</si>
  <si>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</si>
  <si>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</si>
  <si>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</si>
  <si>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</si>
  <si>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</si>
  <si>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</si>
  <si>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</si>
  <si>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</si>
  <si>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</si>
  <si>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</si>
  <si>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</si>
  <si>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</si>
  <si>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</si>
  <si>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</si>
  <si>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</si>
  <si>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</si>
  <si>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</si>
  <si>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</si>
  <si>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</si>
  <si>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</si>
  <si>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</si>
  <si>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</si>
  <si>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</si>
  <si>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</si>
  <si>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</si>
  <si>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</si>
  <si>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</si>
  <si>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</si>
  <si>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</si>
  <si>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</si>
  <si>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</si>
  <si>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</si>
  <si>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</si>
  <si>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</si>
  <si>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</si>
  <si>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</si>
  <si>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</si>
  <si>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</si>
  <si>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</si>
  <si>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</si>
  <si>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</si>
  <si>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</si>
  <si>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</si>
  <si>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</si>
  <si>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</si>
  <si>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</si>
  <si>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</si>
  <si>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</si>
  <si>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</si>
  <si>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</si>
  <si>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</si>
  <si>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</si>
  <si>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</si>
  <si>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</si>
  <si>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</si>
  <si>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</si>
  <si>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</si>
  <si>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</si>
  <si>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</si>
  <si>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</si>
  <si>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</si>
  <si>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</si>
  <si>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</si>
  <si>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</si>
  <si>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</si>
  <si>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</si>
  <si>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</si>
  <si>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</si>
  <si>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</si>
  <si>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</si>
  <si>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</si>
  <si>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</si>
  <si>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</si>
  <si>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</si>
  <si>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</si>
  <si>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</si>
  <si>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</si>
  <si>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</si>
  <si>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</si>
  <si>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</si>
  <si>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</si>
  <si>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</si>
  <si>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</si>
  <si>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</si>
  <si>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</si>
  <si>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</si>
  <si>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</si>
  <si>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</si>
  <si>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</si>
  <si>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</si>
  <si>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</si>
  <si>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</si>
  <si>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</si>
  <si>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</si>
  <si>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</si>
  <si>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</si>
  <si>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</si>
  <si>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</si>
  <si>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</si>
  <si>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</si>
  <si>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</si>
  <si>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</si>
  <si>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</si>
  <si>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</si>
  <si>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</si>
  <si>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</si>
  <si>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</si>
  <si>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</si>
  <si>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</si>
  <si>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</si>
  <si>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</si>
  <si>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</si>
  <si>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</si>
  <si>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</si>
  <si>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</si>
  <si>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</si>
  <si>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</si>
  <si>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</si>
  <si>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</si>
  <si>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</si>
  <si>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</si>
  <si>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</si>
  <si>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</si>
  <si>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</si>
  <si>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</si>
  <si>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</si>
  <si>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</si>
  <si>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</si>
  <si>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</si>
  <si>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</si>
  <si>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</si>
  <si>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</si>
  <si>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</si>
  <si>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</si>
  <si>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</si>
  <si>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</si>
  <si>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</si>
  <si>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</si>
  <si>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</si>
  <si>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</si>
  <si>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</si>
  <si>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</si>
  <si>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</si>
  <si>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</si>
  <si>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</si>
  <si>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</si>
  <si>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</si>
  <si>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</si>
  <si>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</si>
  <si>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</si>
  <si>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</si>
  <si>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</si>
  <si>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</si>
  <si>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</si>
  <si>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</si>
  <si>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</si>
  <si>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</si>
  <si>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</si>
  <si>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</si>
  <si>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</si>
  <si>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</si>
  <si>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</si>
  <si>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</si>
  <si>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</si>
  <si>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</si>
  <si>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</si>
  <si>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</si>
  <si>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</si>
  <si>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</si>
  <si>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</si>
  <si>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</si>
  <si>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</si>
  <si>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</si>
  <si>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</si>
  <si>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</si>
  <si>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</si>
  <si>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</si>
  <si>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</si>
  <si>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</si>
  <si>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</si>
  <si>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</si>
  <si>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</si>
  <si>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</si>
  <si>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</si>
  <si>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</si>
  <si>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</si>
  <si>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</si>
  <si>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</si>
  <si>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</si>
  <si>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</si>
  <si>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</si>
  <si>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</si>
  <si>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</si>
  <si>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</si>
  <si>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</si>
  <si>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</si>
  <si>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</si>
  <si>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</si>
  <si>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</si>
  <si>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</si>
  <si>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</si>
  <si>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</si>
  <si>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</si>
  <si>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</si>
  <si>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</si>
  <si>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</si>
  <si>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</si>
  <si>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</si>
  <si>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</si>
  <si>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</si>
  <si>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</si>
  <si>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</si>
  <si>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</si>
  <si>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</si>
  <si>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</si>
  <si>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</si>
  <si>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</si>
  <si>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</si>
  <si>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</si>
  <si>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</si>
  <si>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</si>
  <si>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</si>
  <si>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</si>
  <si>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</si>
  <si>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</si>
  <si>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</si>
  <si>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</si>
  <si>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</si>
  <si>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</si>
  <si>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</si>
  <si>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</si>
  <si>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</si>
  <si>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</si>
  <si>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</si>
  <si>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</si>
  <si>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</si>
  <si>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</si>
  <si>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</si>
  <si>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</si>
  <si>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</si>
  <si>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</si>
  <si>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</si>
  <si>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</si>
  <si>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</si>
  <si>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</si>
  <si>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</si>
  <si>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</si>
  <si>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</si>
  <si>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</si>
  <si>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</si>
  <si>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</si>
  <si>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</si>
  <si>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</si>
  <si>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</si>
  <si>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</si>
  <si>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</si>
  <si>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</si>
  <si>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</si>
  <si>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</si>
  <si>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</si>
  <si>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</si>
  <si>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</si>
  <si>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</si>
  <si>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</si>
  <si>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</si>
  <si>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</si>
  <si>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</si>
  <si>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</si>
  <si>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</si>
  <si>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</si>
  <si>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</si>
  <si>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</si>
  <si>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</si>
  <si>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</si>
  <si>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</si>
  <si>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</si>
  <si>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</si>
  <si>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</si>
  <si>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</si>
  <si>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</si>
  <si>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</si>
  <si>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</si>
  <si>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</si>
  <si>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</si>
  <si>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</si>
  <si>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</si>
  <si>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</si>
  <si>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</si>
  <si>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</si>
  <si>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</si>
  <si>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</si>
  <si>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</si>
  <si>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</si>
  <si>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</si>
  <si>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</si>
  <si>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</si>
  <si>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</si>
  <si>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</si>
  <si>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</si>
  <si>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</si>
  <si>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</si>
  <si>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</si>
  <si>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</si>
  <si>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</si>
  <si>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</si>
  <si>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</si>
  <si>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</si>
  <si>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</si>
  <si>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</si>
  <si>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</si>
  <si>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</si>
  <si>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</si>
  <si>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</si>
  <si>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</si>
  <si>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</si>
  <si>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</si>
  <si>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</si>
  <si>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</si>
  <si>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</si>
  <si>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</si>
  <si>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</si>
  <si>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</si>
  <si>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</si>
  <si>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</si>
  <si>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</si>
  <si>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</si>
  <si>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</si>
  <si>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</si>
  <si>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</si>
  <si>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</si>
  <si>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</si>
  <si>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</si>
  <si>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</si>
  <si>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</si>
  <si>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</si>
  <si>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</si>
  <si>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</si>
  <si>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</si>
  <si>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</si>
  <si>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</si>
  <si>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</si>
  <si>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</si>
  <si>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</si>
  <si>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</si>
  <si>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</si>
  <si>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</si>
  <si>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</si>
  <si>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</si>
  <si>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</si>
  <si>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</si>
  <si>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</si>
  <si>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</si>
  <si>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</si>
  <si>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</si>
  <si>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</si>
  <si>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</si>
  <si>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</si>
  <si>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</si>
  <si>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</si>
  <si>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</si>
  <si>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</si>
  <si>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</si>
  <si>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</si>
  <si>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</si>
  <si>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</si>
  <si>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</si>
  <si>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</si>
  <si>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</si>
  <si>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</si>
  <si>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</si>
  <si>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</si>
  <si>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</si>
  <si>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</si>
  <si>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</si>
  <si>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</si>
  <si>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</si>
  <si>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</si>
  <si>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</si>
  <si>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</si>
  <si>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</si>
  <si>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</si>
  <si>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</si>
  <si>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</si>
  <si>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</si>
  <si>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</si>
  <si>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</si>
  <si>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</si>
  <si>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</si>
  <si>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</si>
  <si>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</si>
  <si>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</si>
  <si>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</si>
  <si>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</si>
  <si>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</si>
  <si>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</si>
  <si>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</si>
  <si>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</si>
  <si>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</si>
  <si>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</si>
  <si>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</si>
  <si>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</si>
  <si>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</si>
  <si>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</si>
  <si>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</si>
  <si>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</si>
  <si>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</si>
  <si>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</si>
  <si>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</si>
  <si>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</si>
  <si>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</si>
  <si>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</si>
  <si>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</si>
  <si>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</si>
  <si>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</si>
  <si>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</si>
  <si>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</si>
  <si>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</si>
  <si>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</si>
  <si>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</si>
  <si>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</si>
  <si>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</si>
  <si>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</si>
  <si>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</si>
  <si>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</si>
  <si>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</si>
  <si>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</si>
  <si>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</si>
  <si>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</si>
  <si>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</si>
  <si>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</si>
  <si>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</si>
  <si>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</si>
  <si>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</si>
  <si>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</si>
  <si>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</si>
  <si>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</si>
  <si>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</si>
  <si>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</si>
  <si>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</si>
  <si>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</si>
  <si>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</si>
  <si>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</si>
  <si>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</si>
  <si>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</si>
  <si>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</si>
  <si>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</si>
  <si>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</si>
  <si>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</si>
  <si>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</si>
  <si>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</si>
  <si>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</si>
  <si>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</si>
  <si>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</si>
  <si>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</si>
  <si>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</si>
  <si>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</si>
  <si>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</si>
  <si>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</si>
  <si>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</si>
  <si>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</si>
  <si>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</si>
  <si>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</si>
  <si>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</si>
  <si>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</si>
  <si>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</si>
  <si>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</si>
  <si>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</si>
  <si>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</si>
  <si>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</si>
  <si>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</si>
  <si>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</si>
  <si>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</si>
  <si>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</si>
  <si>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</si>
  <si>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</si>
  <si>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</si>
  <si>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</si>
  <si>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</si>
  <si>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</si>
  <si>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</si>
  <si>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</si>
  <si>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</si>
  <si>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</si>
  <si>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</si>
  <si>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</si>
  <si>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</si>
  <si>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</si>
  <si>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</si>
  <si>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</si>
  <si>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</si>
  <si>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</si>
  <si>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</si>
  <si>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</si>
  <si>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</si>
  <si>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</si>
  <si>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</si>
  <si>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</si>
  <si>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</si>
  <si>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</si>
  <si>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</si>
  <si>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</si>
  <si>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</si>
  <si>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</si>
  <si>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</si>
  <si>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</si>
  <si>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</si>
  <si>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</si>
  <si>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</si>
  <si>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</si>
  <si>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</si>
  <si>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</si>
  <si>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</si>
  <si>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</si>
  <si>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</si>
  <si>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</si>
  <si>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</si>
  <si>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</si>
  <si>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</si>
  <si>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</si>
  <si>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</si>
  <si>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</si>
  <si>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</si>
  <si>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</si>
  <si>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</si>
  <si>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</si>
  <si>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</si>
  <si>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</si>
  <si>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</si>
  <si>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</si>
  <si>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</si>
  <si>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</si>
  <si>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</si>
  <si>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</si>
  <si>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</si>
  <si>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</si>
  <si>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</si>
  <si>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</si>
  <si>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</si>
  <si>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</si>
  <si>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</si>
  <si>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</si>
  <si>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</si>
  <si>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</si>
  <si>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</si>
  <si>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</si>
  <si>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</si>
  <si>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</si>
  <si>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</si>
  <si>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</si>
  <si>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</si>
  <si>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</si>
  <si>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</si>
  <si>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</si>
  <si>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</si>
  <si>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</si>
  <si>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</si>
  <si>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</si>
  <si>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</si>
  <si>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</si>
  <si>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</si>
  <si>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</si>
  <si>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</si>
  <si>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</si>
  <si>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</si>
  <si>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</si>
  <si>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</si>
  <si>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</si>
  <si>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</si>
  <si>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</si>
  <si>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</si>
  <si>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</si>
  <si>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</si>
  <si>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</si>
  <si>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</si>
  <si>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</si>
  <si>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</si>
  <si>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</si>
  <si>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</si>
  <si>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</si>
  <si>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</si>
  <si>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</si>
  <si>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</si>
  <si>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</si>
  <si>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</si>
  <si>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</si>
  <si>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</si>
  <si>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</si>
  <si>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</si>
  <si>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</si>
  <si>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</si>
  <si>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</si>
  <si>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</si>
  <si>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</si>
  <si>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</si>
  <si>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</si>
  <si>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</si>
  <si>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</si>
  <si>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</si>
  <si>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</si>
  <si>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</si>
  <si>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</si>
  <si>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</si>
  <si>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</si>
  <si>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</si>
  <si>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</si>
  <si>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</si>
  <si>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</si>
  <si>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</si>
  <si>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</si>
  <si>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</si>
  <si>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</si>
  <si>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</si>
  <si>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</si>
  <si>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</si>
  <si>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</si>
  <si>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</si>
  <si>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</si>
  <si>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</si>
  <si>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</si>
  <si>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</si>
  <si>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</si>
  <si>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</si>
  <si>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</si>
  <si>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</si>
  <si>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</si>
  <si>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</si>
  <si>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</si>
  <si>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</si>
  <si>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</si>
  <si>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</si>
  <si>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</si>
  <si>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</si>
  <si>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</si>
  <si>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</si>
  <si>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</si>
  <si>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</si>
  <si>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</si>
  <si>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</si>
  <si>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</si>
  <si>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</si>
  <si>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</si>
  <si>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</si>
  <si>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</si>
  <si>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</si>
  <si>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</si>
  <si>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</si>
  <si>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</si>
  <si>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</si>
  <si>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</si>
  <si>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</si>
  <si>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</si>
  <si>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</si>
  <si>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</si>
  <si>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</si>
  <si>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</si>
  <si>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</si>
  <si>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</si>
  <si>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</si>
  <si>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</si>
  <si>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</si>
  <si>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</si>
  <si>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</si>
  <si>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</si>
  <si>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</si>
  <si>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</si>
  <si>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</si>
  <si>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</si>
  <si>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</si>
  <si>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</si>
  <si>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</si>
  <si>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</si>
  <si>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</si>
  <si>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</si>
  <si>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</si>
  <si>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</si>
  <si>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</si>
  <si>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</si>
  <si>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</si>
  <si>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</si>
  <si>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</si>
  <si>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</si>
  <si>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</si>
  <si>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</si>
  <si>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</si>
  <si>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</si>
  <si>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</si>
  <si>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</si>
  <si>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</si>
  <si>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</si>
  <si>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</si>
  <si>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</si>
  <si>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</si>
  <si>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</si>
  <si>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</si>
  <si>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</si>
  <si>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</si>
  <si>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</si>
  <si>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</si>
  <si>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</si>
  <si>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</si>
  <si>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</si>
  <si>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</si>
  <si>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</si>
  <si>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</si>
  <si>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</si>
  <si>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</si>
  <si>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</si>
  <si>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</si>
  <si>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</si>
  <si>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</si>
  <si>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</si>
  <si>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</si>
  <si>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</si>
  <si>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</si>
  <si>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</si>
  <si>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</si>
  <si>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</si>
  <si>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</si>
  <si>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</si>
  <si>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</si>
  <si>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</si>
  <si>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</si>
  <si>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</si>
  <si>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</si>
  <si>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</si>
  <si>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</si>
  <si>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</si>
  <si>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</si>
  <si>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</si>
  <si>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</si>
  <si>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</si>
  <si>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</si>
  <si>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</si>
  <si>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</si>
  <si>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</si>
  <si>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</si>
  <si>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</si>
  <si>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</si>
  <si>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</si>
  <si>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</si>
  <si>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</si>
  <si>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</si>
  <si>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</si>
  <si>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</si>
  <si>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</si>
  <si>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</si>
  <si>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</si>
  <si>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</si>
  <si>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</si>
  <si>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</si>
  <si>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</si>
  <si>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</si>
  <si>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</si>
  <si>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</si>
  <si>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</si>
  <si>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</si>
  <si>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</si>
  <si>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</si>
  <si>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</si>
  <si>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</si>
  <si>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</si>
  <si>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</si>
  <si>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</si>
  <si>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</si>
  <si>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</si>
  <si>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</si>
  <si>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</si>
  <si>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</si>
  <si>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</si>
  <si>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</si>
  <si>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</si>
  <si>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</si>
  <si>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</si>
  <si>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</si>
  <si>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</si>
  <si>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</si>
  <si>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</si>
  <si>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</si>
  <si>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</si>
  <si>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</si>
  <si>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</si>
  <si>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</si>
  <si>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</si>
  <si>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</si>
  <si>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</si>
  <si>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</si>
  <si>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</si>
  <si>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</si>
  <si>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</si>
  <si>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</si>
  <si>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</si>
  <si>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</si>
  <si>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</si>
  <si>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</si>
  <si>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</si>
  <si>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</si>
  <si>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</si>
  <si>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</si>
  <si>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</si>
  <si>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</si>
  <si>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</si>
  <si>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</si>
  <si>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</si>
  <si>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</si>
  <si>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</si>
  <si>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</si>
  <si>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</si>
  <si>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</si>
  <si>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</si>
  <si>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</si>
  <si>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</si>
  <si>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</si>
  <si>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</si>
  <si>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</si>
  <si>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</si>
  <si>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</si>
  <si>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</si>
  <si>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</si>
  <si>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</si>
  <si>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</si>
  <si>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</si>
  <si>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</si>
  <si>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</si>
  <si>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</si>
  <si>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</si>
  <si>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</si>
  <si>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</si>
  <si>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</si>
  <si>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</si>
  <si>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</si>
  <si>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</si>
  <si>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</si>
  <si>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</si>
  <si>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</si>
  <si>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</si>
  <si>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</si>
  <si>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</si>
  <si>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</si>
  <si>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</si>
  <si>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</si>
  <si>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</si>
  <si>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</si>
  <si>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</si>
  <si>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</si>
  <si>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</si>
  <si>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</si>
  <si>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</si>
  <si>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</si>
  <si>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</si>
  <si>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</si>
  <si>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</si>
  <si>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</si>
  <si>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</si>
  <si>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</si>
  <si>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</si>
  <si>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</si>
  <si>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</si>
  <si>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</si>
  <si>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</si>
  <si>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</si>
  <si>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</si>
  <si>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</si>
  <si>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</si>
  <si>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</si>
  <si>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</si>
  <si>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</si>
  <si>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</si>
  <si>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</si>
  <si>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</si>
  <si>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</si>
  <si>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</si>
  <si>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</si>
  <si>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</si>
  <si>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</si>
  <si>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</si>
  <si>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</si>
  <si>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</si>
  <si>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</si>
  <si>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</si>
  <si>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</si>
  <si>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</si>
  <si>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</si>
  <si>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</si>
  <si>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</si>
  <si>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</si>
  <si>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</si>
  <si>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</si>
  <si>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</si>
  <si>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</si>
  <si>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</si>
  <si>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</si>
  <si>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</si>
  <si>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</si>
  <si>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</si>
  <si>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</si>
  <si>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</si>
  <si>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</si>
  <si>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</si>
  <si>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</si>
  <si>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</si>
  <si>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</si>
  <si>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</si>
  <si>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</si>
  <si>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</si>
  <si>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</si>
  <si>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</si>
  <si>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</si>
  <si>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</si>
  <si>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</si>
  <si>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</si>
  <si>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</si>
  <si>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</si>
  <si>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</si>
  <si>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</si>
  <si>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</si>
  <si>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</si>
  <si>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</si>
  <si>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</si>
  <si>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</si>
  <si>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</si>
  <si>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</si>
  <si>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</si>
  <si>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</si>
  <si>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</si>
  <si>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</si>
  <si>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</si>
  <si>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</si>
  <si>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</si>
  <si>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</si>
  <si>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</si>
  <si>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</si>
  <si>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</si>
  <si>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</si>
  <si>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</si>
  <si>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</si>
  <si>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</si>
  <si>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</si>
  <si>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</si>
  <si>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</si>
  <si>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</si>
  <si>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</si>
  <si>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</si>
  <si>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</si>
  <si>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</si>
  <si>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</si>
  <si>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</si>
  <si>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</si>
  <si>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</si>
  <si>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</si>
  <si>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</si>
  <si>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</si>
  <si>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</si>
  <si>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</si>
  <si>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</si>
  <si>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</si>
  <si>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</si>
  <si>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</si>
  <si>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</si>
  <si>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</si>
  <si>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</si>
  <si>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</si>
  <si>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</si>
  <si>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</si>
  <si>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</si>
  <si>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</si>
  <si>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</si>
  <si>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</si>
  <si>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</si>
  <si>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</si>
  <si>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</si>
  <si>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</si>
  <si>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</si>
  <si>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</si>
  <si>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</si>
  <si>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</si>
  <si>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</si>
  <si>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</si>
  <si>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</si>
  <si>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</si>
  <si>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</si>
  <si>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</si>
  <si>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</si>
  <si>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</si>
  <si>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</si>
  <si>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</si>
  <si>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</si>
  <si>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</si>
  <si>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</si>
  <si>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</si>
  <si>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</si>
  <si>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</si>
  <si>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</si>
  <si>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</si>
  <si>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</si>
  <si>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</si>
  <si>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</si>
  <si>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</si>
  <si>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</si>
  <si>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</si>
  <si>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</si>
  <si>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</si>
  <si>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</si>
  <si>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</si>
  <si>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</si>
  <si>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</si>
  <si>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</si>
  <si>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</si>
  <si>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</si>
  <si>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</si>
  <si>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</si>
  <si>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</si>
  <si>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</si>
  <si>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</si>
  <si>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</si>
  <si>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</si>
  <si>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</si>
  <si>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</si>
  <si>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</si>
  <si>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</si>
  <si>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</si>
  <si>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</si>
  <si>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</si>
  <si>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</si>
  <si>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</si>
  <si>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</si>
  <si>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</si>
  <si>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</si>
  <si>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</si>
  <si>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</si>
  <si>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</si>
  <si>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</si>
  <si>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</si>
  <si>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</si>
  <si>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</si>
  <si>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</si>
  <si>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</si>
  <si>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</si>
  <si>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</si>
  <si>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</si>
  <si>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</si>
  <si>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</si>
  <si>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</si>
  <si>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</si>
  <si>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</si>
  <si>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</si>
  <si>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</si>
  <si>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</si>
  <si>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</si>
  <si>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</si>
  <si>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</si>
  <si>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</si>
  <si>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</si>
  <si>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</si>
  <si>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</si>
  <si>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</si>
  <si>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</si>
  <si>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</si>
  <si>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</si>
  <si>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</si>
  <si>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</si>
  <si>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</si>
  <si>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</si>
  <si>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</si>
  <si>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</si>
  <si>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</si>
  <si>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</si>
  <si>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</si>
  <si>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</si>
  <si>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</si>
  <si>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</si>
  <si>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</si>
  <si>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</si>
  <si>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</si>
  <si>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</si>
  <si>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</si>
  <si>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</si>
  <si>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</si>
  <si>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</si>
  <si>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</si>
  <si>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</si>
  <si>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</si>
  <si>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</si>
  <si>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</si>
  <si>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</si>
  <si>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</si>
  <si>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</si>
  <si>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</si>
  <si>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</si>
  <si>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</si>
  <si>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</si>
  <si>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</si>
  <si>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</si>
  <si>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</si>
  <si>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</si>
  <si>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</si>
  <si>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</si>
  <si>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</si>
  <si>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</si>
  <si>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</si>
  <si>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</si>
  <si>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</si>
  <si>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</si>
  <si>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</si>
  <si>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</si>
  <si>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</si>
  <si>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</si>
  <si>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</si>
  <si>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</si>
  <si>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</si>
  <si>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</si>
  <si>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</si>
  <si>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</si>
  <si>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</si>
  <si>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</si>
  <si>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</si>
  <si>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</si>
  <si>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</si>
  <si>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</si>
  <si>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</si>
  <si>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</si>
  <si>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</si>
  <si>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</si>
  <si>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</si>
  <si>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</si>
  <si>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</si>
  <si>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</si>
  <si>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</si>
  <si>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</si>
  <si>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</si>
  <si>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</si>
  <si>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</si>
  <si>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</si>
  <si>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</si>
  <si>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</si>
  <si>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</si>
  <si>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</si>
  <si>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</si>
  <si>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</si>
  <si>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</si>
  <si>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</si>
  <si>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</si>
  <si>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</si>
  <si>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</si>
  <si>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</si>
  <si>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</si>
  <si>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</si>
  <si>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</si>
  <si>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</si>
  <si>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</si>
  <si>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</si>
  <si>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</si>
  <si>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</si>
  <si>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</si>
  <si>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</si>
  <si>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</si>
  <si>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</si>
  <si>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</si>
  <si>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</si>
  <si>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</si>
  <si>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</si>
  <si>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</si>
  <si>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</si>
  <si>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</si>
  <si>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</si>
  <si>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</si>
  <si>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</si>
  <si>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</si>
  <si>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</si>
  <si>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</si>
  <si>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</si>
  <si>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</si>
  <si>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</si>
  <si>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</si>
  <si>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</si>
  <si>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</si>
  <si>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</si>
  <si>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</si>
  <si>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</si>
  <si>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</si>
  <si>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</si>
  <si>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</si>
  <si>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</si>
  <si>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</si>
  <si>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</si>
  <si>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</si>
  <si>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</si>
  <si>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</si>
  <si>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</si>
  <si>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</si>
  <si>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</si>
  <si>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</si>
  <si>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</si>
  <si>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</si>
  <si>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</si>
  <si>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</si>
  <si>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</si>
  <si>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</si>
  <si>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</si>
  <si>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</si>
  <si>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</si>
  <si>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</si>
  <si>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</si>
  <si>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</si>
  <si>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</si>
  <si>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</si>
  <si>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</si>
  <si>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</si>
  <si>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</si>
  <si>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</si>
  <si>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</si>
  <si>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</si>
  <si>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</si>
  <si>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</si>
  <si>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</si>
  <si>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</si>
  <si>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</si>
  <si>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</si>
  <si>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</si>
  <si>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</si>
  <si>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</si>
  <si>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</si>
  <si>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</si>
  <si>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</si>
  <si>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</si>
  <si>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</si>
  <si>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</si>
  <si>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</si>
  <si>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</si>
  <si>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</si>
  <si>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</si>
  <si>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</si>
  <si>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</si>
  <si>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</si>
  <si>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</si>
  <si>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</si>
  <si>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</si>
  <si>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</si>
  <si>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</si>
  <si>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</si>
  <si>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</si>
  <si>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</si>
  <si>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</si>
  <si>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</si>
  <si>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</si>
  <si>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</si>
  <si>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</si>
  <si>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</si>
  <si>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</si>
  <si>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</si>
  <si>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</si>
  <si>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</si>
  <si>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</si>
  <si>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</si>
  <si>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</si>
  <si>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</si>
  <si>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</si>
  <si>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</si>
  <si>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</si>
  <si>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</si>
  <si>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</si>
  <si>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</si>
  <si>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</si>
  <si>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</si>
  <si>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</si>
  <si>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</si>
  <si>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</si>
  <si>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</si>
  <si>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</si>
  <si>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</si>
  <si>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</si>
  <si>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</si>
  <si>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</si>
  <si>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</si>
  <si>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</si>
  <si>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</si>
  <si>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</si>
  <si>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</si>
  <si>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</si>
  <si>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</si>
  <si>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</si>
  <si>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</si>
  <si>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</si>
  <si>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</si>
  <si>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</si>
  <si>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</si>
  <si>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</si>
  <si>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</si>
  <si>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</si>
  <si>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</si>
  <si>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</si>
  <si>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</si>
  <si>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</si>
  <si>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</si>
  <si>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</si>
  <si>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</si>
  <si>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</si>
  <si>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</si>
  <si>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</si>
  <si>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</si>
  <si>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</si>
  <si>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</si>
  <si>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</si>
  <si>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</si>
  <si>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</si>
  <si>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</si>
  <si>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</si>
  <si>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</si>
  <si>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</si>
  <si>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</si>
  <si>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</si>
  <si>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</si>
  <si>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</si>
  <si>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</si>
  <si>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</si>
  <si>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</si>
  <si>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</si>
  <si>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</si>
  <si>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</si>
  <si>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</si>
  <si>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</si>
  <si>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</si>
  <si>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</si>
  <si>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</si>
  <si>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</si>
  <si>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</si>
  <si>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</si>
  <si>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</si>
  <si>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</si>
  <si>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</si>
  <si>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</si>
  <si>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</si>
  <si>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</si>
  <si>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</si>
  <si>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</si>
  <si>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</si>
  <si>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</si>
  <si>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</si>
  <si>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</si>
  <si>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</si>
  <si>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</si>
  <si>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</si>
  <si>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</si>
  <si>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</si>
  <si>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</si>
  <si>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</si>
  <si>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</si>
  <si>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</si>
  <si>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</si>
  <si>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</si>
  <si>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</si>
  <si>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</si>
  <si>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</si>
  <si>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</si>
  <si>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</si>
  <si>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</si>
  <si>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</si>
  <si>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</si>
  <si>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</si>
  <si>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</si>
  <si>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</si>
  <si>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</si>
  <si>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</si>
  <si>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</si>
  <si>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</si>
  <si>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</si>
  <si>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</si>
  <si>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</si>
  <si>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</si>
  <si>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</si>
  <si>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</si>
  <si>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</si>
  <si>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</si>
  <si>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</si>
  <si>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</si>
  <si>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</si>
  <si>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</si>
  <si>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</si>
  <si>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</si>
  <si>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</si>
  <si>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</si>
  <si>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</si>
  <si>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</si>
  <si>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</si>
  <si>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</si>
  <si>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</si>
  <si>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</si>
  <si>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</si>
  <si>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</si>
  <si>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</si>
  <si>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</si>
  <si>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</si>
  <si>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</si>
  <si>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</si>
  <si>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</si>
  <si>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</si>
  <si>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</si>
  <si>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</si>
  <si>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</si>
  <si>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</si>
  <si>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</si>
  <si>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</si>
  <si>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</si>
  <si>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</si>
  <si>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</si>
  <si>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</si>
  <si>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</si>
  <si>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</si>
  <si>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</si>
  <si>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</si>
  <si>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</si>
  <si>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</si>
  <si>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</si>
  <si>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</si>
  <si>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</si>
  <si>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</si>
  <si>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</si>
  <si>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</si>
  <si>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</si>
  <si>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</si>
  <si>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</si>
  <si>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</si>
  <si>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</si>
  <si>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</si>
  <si>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</si>
  <si>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</si>
  <si>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</si>
  <si>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</si>
  <si>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</si>
  <si>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</si>
  <si>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</si>
  <si>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</si>
  <si>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</si>
  <si>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</si>
  <si>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</si>
  <si>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</si>
  <si>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</si>
  <si>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</si>
  <si>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</si>
  <si>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</si>
  <si>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</si>
  <si>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</si>
  <si>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</si>
  <si>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</si>
  <si>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</si>
  <si>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</si>
  <si>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</si>
  <si>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</si>
  <si>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</si>
  <si>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</si>
  <si>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</si>
  <si>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</si>
  <si>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</si>
  <si>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</si>
  <si>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</si>
  <si>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</si>
  <si>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</si>
  <si>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</si>
  <si>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</si>
  <si>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</si>
  <si>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</si>
  <si>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</si>
  <si>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</si>
  <si>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</si>
  <si>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</si>
  <si>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</si>
  <si>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</si>
  <si>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</si>
  <si>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</si>
  <si>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</si>
  <si>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</si>
  <si>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</si>
  <si>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</si>
  <si>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</si>
  <si>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</si>
  <si>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</si>
  <si>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</si>
  <si>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</si>
  <si>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</si>
  <si>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</si>
  <si>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</si>
  <si>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</si>
  <si>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</si>
  <si>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</si>
  <si>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</si>
  <si>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</si>
  <si>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</si>
  <si>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</si>
  <si>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</si>
  <si>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</si>
  <si>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</si>
  <si>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</si>
  <si>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</si>
  <si>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</si>
  <si>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</si>
  <si>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</si>
  <si>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</si>
  <si>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</si>
  <si>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</si>
  <si>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</si>
  <si>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</si>
  <si>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</si>
  <si>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</si>
  <si>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</si>
  <si>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</si>
  <si>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</si>
  <si>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</si>
  <si>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</si>
  <si>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</si>
  <si>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</si>
  <si>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</si>
  <si>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</si>
  <si>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</si>
  <si>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</si>
  <si>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</si>
  <si>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</si>
  <si>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</si>
  <si>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</si>
  <si>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</si>
  <si>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</si>
  <si>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</si>
  <si>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</si>
  <si>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</si>
  <si>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</si>
  <si>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</si>
  <si>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</si>
  <si>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</si>
  <si>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</si>
  <si>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</si>
  <si>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</si>
  <si>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</si>
  <si>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</si>
  <si>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</si>
  <si>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</si>
  <si>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</si>
  <si>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</si>
  <si>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</si>
  <si>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</si>
  <si>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</si>
  <si>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</si>
  <si>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</si>
  <si>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</si>
  <si>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</si>
  <si>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</si>
  <si>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</si>
  <si>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</si>
  <si>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</si>
  <si>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</si>
  <si>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</si>
  <si>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</si>
  <si>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</si>
  <si>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</si>
  <si>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</si>
  <si>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</si>
  <si>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</si>
  <si>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</si>
  <si>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</si>
  <si>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</si>
  <si>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</si>
  <si>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</si>
  <si>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</si>
  <si>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</si>
  <si>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</si>
  <si>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</si>
  <si>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</si>
  <si>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</si>
  <si>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</si>
  <si>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</si>
  <si>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</si>
  <si>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</si>
  <si>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</si>
  <si>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</si>
  <si>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</si>
  <si>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</si>
  <si>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</si>
  <si>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</si>
  <si>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</si>
  <si>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</si>
  <si>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</si>
  <si>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</si>
  <si>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</si>
  <si>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</si>
  <si>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</si>
  <si>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</si>
  <si>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</si>
  <si>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</si>
  <si>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</si>
  <si>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</si>
  <si>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</si>
  <si>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</si>
  <si>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</si>
  <si>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</si>
  <si>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</si>
  <si>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</si>
  <si>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</si>
  <si>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</si>
  <si>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</si>
  <si>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</si>
  <si>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</si>
  <si>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</si>
  <si>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</si>
  <si>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</si>
  <si>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</si>
  <si>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</si>
  <si>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</si>
  <si>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</si>
  <si>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</si>
  <si>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</si>
  <si>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</si>
  <si>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</si>
  <si>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</si>
  <si>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</si>
  <si>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</si>
  <si>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</si>
  <si>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</si>
  <si>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</si>
  <si>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</si>
  <si>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</si>
  <si>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</si>
  <si>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</si>
  <si>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</si>
  <si>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</si>
  <si>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</si>
  <si>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</si>
  <si>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</si>
  <si>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</si>
  <si>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</si>
  <si>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</si>
  <si>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</si>
  <si>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</si>
  <si>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</si>
  <si>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</si>
  <si>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</si>
  <si>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</si>
  <si>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</si>
  <si>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</si>
  <si>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</si>
  <si>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</si>
  <si>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</si>
  <si>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</si>
  <si>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</si>
  <si>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</si>
  <si>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</si>
  <si>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</si>
  <si>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</si>
  <si>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</si>
  <si>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</si>
  <si>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</si>
  <si>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</si>
  <si>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</si>
  <si>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</si>
  <si>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</si>
  <si>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</si>
  <si>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</si>
  <si>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</si>
  <si>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</si>
  <si>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</si>
  <si>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</si>
  <si>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</si>
  <si>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</si>
  <si>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</si>
  <si>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</si>
  <si>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</si>
  <si>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</si>
  <si>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</si>
  <si>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</si>
  <si>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</si>
  <si>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</si>
  <si>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</si>
  <si>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</si>
  <si>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</si>
  <si>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</si>
  <si>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</si>
  <si>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</si>
  <si>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</si>
  <si>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</si>
  <si>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</si>
  <si>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</si>
  <si>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</si>
  <si>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</si>
  <si>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</si>
  <si>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</si>
  <si>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</si>
  <si>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</si>
  <si>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</si>
  <si>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</si>
  <si>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</si>
  <si>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</si>
  <si>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</si>
  <si>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</si>
  <si>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</si>
  <si>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</si>
  <si>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</si>
  <si>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</si>
  <si>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</si>
  <si>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</si>
  <si>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</si>
  <si>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</si>
  <si>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</si>
  <si>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</si>
  <si>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</si>
  <si>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</si>
  <si>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</si>
  <si>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</si>
  <si>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</si>
  <si>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</si>
  <si>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</si>
  <si>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</si>
  <si>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</si>
  <si>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</si>
  <si>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</si>
  <si>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</si>
  <si>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</si>
  <si>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</si>
  <si>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</si>
  <si>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</si>
  <si>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</si>
  <si>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</si>
  <si>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</si>
  <si>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</si>
  <si>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</si>
  <si>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</si>
  <si>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</si>
  <si>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</si>
  <si>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</si>
  <si>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</si>
  <si>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</si>
  <si>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</si>
  <si>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</si>
  <si>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</si>
  <si>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</si>
  <si>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</si>
  <si>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</si>
  <si>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</si>
  <si>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</si>
  <si>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</si>
  <si>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</si>
  <si>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</si>
  <si>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</si>
  <si>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</si>
  <si>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</si>
  <si>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</si>
  <si>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</si>
  <si>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</si>
  <si>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</si>
  <si>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</si>
  <si>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</si>
  <si>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</si>
  <si>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</si>
  <si>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</si>
  <si>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</si>
  <si>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</si>
  <si>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</si>
  <si>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</si>
  <si>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</si>
  <si>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</si>
  <si>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</si>
  <si>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</si>
  <si>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</si>
  <si>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</si>
  <si>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</si>
  <si>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</si>
  <si>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</si>
  <si>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</si>
  <si>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</si>
  <si>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</si>
  <si>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</si>
  <si>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</si>
  <si>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</si>
  <si>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</si>
  <si>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</si>
  <si>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</si>
  <si>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</si>
  <si>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</si>
  <si>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</si>
  <si>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</si>
  <si>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</si>
  <si>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</si>
  <si>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</si>
  <si>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</si>
  <si>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</si>
  <si>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</si>
  <si>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</si>
  <si>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</si>
  <si>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</si>
  <si>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</si>
  <si>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</si>
  <si>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</si>
  <si>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</si>
  <si>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</si>
  <si>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</si>
  <si>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</si>
  <si>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</si>
  <si>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</si>
  <si>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</si>
  <si>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</si>
  <si>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</si>
  <si>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</si>
  <si>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</si>
  <si>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</si>
  <si>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</si>
  <si>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</si>
  <si>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</si>
  <si>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</si>
  <si>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</si>
  <si>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</si>
  <si>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</si>
  <si>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</si>
  <si>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</si>
  <si>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</si>
  <si>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</si>
  <si>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</si>
  <si>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</si>
  <si>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</si>
  <si>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</si>
  <si>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</si>
  <si>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</si>
  <si>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</si>
  <si>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</si>
  <si>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</si>
  <si>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</si>
  <si>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</si>
  <si>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</si>
  <si>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</si>
  <si>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</si>
  <si>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</si>
  <si>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</si>
  <si>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</si>
  <si>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</si>
  <si>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</si>
  <si>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</si>
  <si>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</si>
  <si>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</si>
  <si>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</si>
  <si>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</si>
  <si>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</si>
  <si>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</si>
  <si>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</si>
  <si>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</si>
  <si>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</si>
  <si>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</si>
  <si>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</si>
  <si>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</si>
  <si>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</si>
  <si>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</si>
  <si>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</si>
  <si>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</si>
  <si>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</si>
  <si>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</si>
  <si>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</si>
  <si>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</si>
  <si>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</si>
  <si>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</si>
  <si>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</si>
  <si>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</si>
  <si>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</si>
  <si>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</si>
  <si>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</si>
  <si>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</si>
  <si>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</si>
  <si>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</si>
  <si>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</si>
  <si>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</si>
  <si>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</si>
  <si>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</si>
  <si>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</si>
  <si>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</si>
  <si>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</si>
  <si>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</si>
  <si>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</si>
  <si>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</si>
  <si>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</si>
  <si>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</si>
  <si>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</si>
  <si>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</si>
  <si>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</si>
  <si>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</si>
  <si>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</si>
  <si>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</si>
  <si>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</si>
  <si>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</si>
  <si>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</si>
  <si>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</si>
  <si>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</si>
  <si>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</si>
  <si>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</si>
  <si>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</si>
  <si>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</si>
  <si>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</si>
  <si>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</si>
  <si>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</si>
  <si>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</si>
  <si>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</si>
  <si>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</si>
  <si>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</si>
  <si>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</si>
  <si>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</si>
  <si>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</si>
  <si>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</si>
  <si>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</si>
  <si>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</si>
  <si>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</si>
  <si>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</si>
  <si>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</si>
  <si>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</si>
  <si>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</si>
  <si>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</si>
  <si>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</si>
  <si>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</si>
  <si>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</si>
  <si>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</si>
  <si>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</si>
  <si>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</si>
  <si>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</si>
  <si>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</si>
  <si>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</si>
  <si>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</si>
  <si>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</si>
  <si>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</si>
  <si>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</si>
  <si>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</si>
  <si>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</si>
  <si>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</si>
  <si>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</si>
  <si>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</si>
  <si>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</si>
  <si>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</si>
  <si>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</si>
  <si>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</si>
  <si>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</si>
  <si>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</si>
  <si>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</si>
  <si>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</si>
  <si>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</si>
  <si>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</si>
  <si>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</si>
  <si>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</si>
  <si>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</si>
  <si>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</si>
  <si>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</si>
  <si>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</si>
  <si>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</si>
  <si>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</si>
  <si>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</si>
  <si>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</si>
  <si>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</si>
  <si>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</si>
  <si>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</si>
  <si>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</si>
  <si>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</si>
  <si>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</si>
  <si>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</si>
  <si>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</si>
  <si>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</si>
  <si>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</si>
  <si>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</si>
  <si>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</si>
  <si>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</si>
  <si>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</si>
  <si>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</si>
  <si>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</si>
  <si>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</si>
  <si>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</si>
  <si>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</si>
  <si>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</si>
  <si>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</si>
  <si>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</si>
  <si>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</si>
  <si>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</si>
  <si>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</si>
  <si>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</si>
  <si>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</si>
  <si>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</si>
  <si>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</si>
  <si>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</si>
  <si>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</si>
  <si>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</si>
  <si>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</si>
  <si>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</si>
  <si>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</si>
  <si>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</si>
  <si>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</si>
  <si>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</si>
  <si>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</si>
  <si>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</si>
  <si>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</si>
  <si>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</si>
  <si>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</si>
  <si>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</si>
  <si>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</si>
  <si>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</si>
  <si>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</si>
  <si>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</si>
  <si>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</si>
  <si>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</si>
  <si>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</si>
  <si>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</si>
  <si>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</si>
  <si>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</si>
  <si>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</si>
  <si>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</si>
  <si>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</si>
  <si>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</si>
  <si>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</si>
  <si>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</si>
  <si>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</si>
  <si>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</si>
  <si>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</si>
  <si>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</si>
  <si>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</si>
  <si>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</si>
  <si>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</si>
  <si>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</si>
  <si>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</si>
  <si>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</si>
  <si>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</si>
  <si>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</si>
  <si>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</si>
  <si>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</si>
  <si>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</si>
  <si>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</si>
  <si>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</si>
  <si>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</si>
  <si>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</si>
  <si>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</si>
  <si>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</si>
  <si>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</si>
  <si>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</si>
  <si>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</si>
  <si>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</si>
  <si>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</si>
  <si>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</si>
  <si>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</si>
  <si>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</si>
  <si>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</si>
  <si>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</si>
  <si>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</si>
  <si>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</si>
  <si>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</si>
  <si>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</si>
  <si>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</si>
  <si>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</si>
  <si>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</si>
  <si>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</si>
  <si>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</si>
  <si>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</si>
  <si>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</si>
  <si>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</si>
  <si>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</si>
  <si>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</si>
  <si>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</si>
  <si>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</si>
  <si>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</si>
  <si>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</si>
  <si>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</si>
  <si>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</si>
  <si>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</si>
  <si>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</si>
  <si>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</si>
  <si>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</si>
  <si>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</si>
  <si>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</si>
  <si>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</si>
  <si>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</si>
  <si>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</si>
  <si>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</si>
  <si>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</si>
  <si>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</si>
  <si>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</si>
  <si>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</si>
  <si>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</si>
  <si>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</si>
  <si>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</si>
  <si>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</si>
  <si>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</si>
  <si>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</si>
  <si>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</si>
  <si>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</si>
  <si>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</si>
  <si>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</si>
  <si>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</si>
  <si>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</si>
  <si>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</si>
  <si>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</si>
  <si>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</si>
  <si>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</si>
  <si>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</si>
  <si>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</si>
  <si>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</si>
  <si>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</si>
  <si>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</si>
  <si>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</si>
  <si>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</si>
  <si>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</si>
  <si>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</si>
  <si>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</si>
  <si>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</si>
  <si>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</si>
  <si>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</si>
  <si>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</si>
  <si>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</si>
  <si>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</si>
  <si>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</si>
  <si>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</si>
  <si>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</si>
  <si>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</si>
  <si>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</si>
  <si>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</si>
  <si>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</si>
  <si>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</si>
  <si>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</si>
  <si>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</si>
  <si>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</si>
  <si>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</si>
  <si>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</si>
  <si>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</si>
  <si>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</si>
  <si>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</si>
  <si>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</si>
  <si>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</si>
  <si>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</si>
  <si>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</si>
  <si>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</si>
  <si>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</si>
  <si>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</si>
  <si>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</si>
  <si>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</si>
  <si>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</si>
  <si>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</si>
  <si>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</si>
  <si>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</si>
  <si>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</si>
  <si>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</si>
  <si>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</si>
  <si>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</si>
  <si>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</si>
  <si>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</si>
  <si>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</si>
  <si>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</si>
  <si>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</si>
  <si>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</si>
  <si>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</si>
  <si>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</si>
  <si>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</si>
  <si>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</si>
  <si>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</si>
  <si>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</si>
  <si>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</si>
  <si>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</si>
  <si>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</si>
  <si>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</si>
  <si>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</si>
  <si>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</si>
  <si>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</si>
  <si>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</si>
  <si>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</si>
  <si>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</si>
  <si>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</si>
  <si>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</si>
  <si>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</si>
  <si>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</si>
  <si>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</si>
  <si>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</si>
  <si>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</si>
  <si>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</si>
  <si>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</si>
  <si>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</si>
  <si>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</si>
  <si>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</si>
  <si>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</si>
  <si>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</si>
  <si>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</si>
  <si>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</si>
  <si>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</si>
  <si>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</si>
  <si>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</si>
  <si>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</si>
  <si>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</si>
  <si>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</si>
  <si>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</si>
  <si>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</si>
  <si>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</si>
  <si>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</si>
  <si>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</si>
  <si>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</si>
  <si>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</si>
  <si>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</si>
  <si>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</si>
  <si>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</si>
  <si>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</si>
  <si>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</si>
  <si>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</si>
  <si>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</si>
  <si>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</si>
  <si>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</si>
  <si>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</si>
  <si>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</si>
  <si>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</si>
  <si>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</si>
  <si>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</si>
  <si>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</si>
  <si>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</si>
  <si>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</si>
  <si>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</si>
  <si>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</si>
  <si>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</si>
  <si>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</si>
  <si>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</si>
  <si>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</si>
  <si>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</si>
  <si>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</si>
  <si>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</si>
  <si>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</si>
  <si>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</si>
  <si>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</si>
  <si>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</si>
  <si>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</si>
  <si>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</si>
  <si>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</si>
  <si>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</si>
  <si>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</si>
  <si>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</si>
  <si>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</si>
  <si>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</si>
  <si>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</si>
  <si>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</si>
  <si>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</si>
  <si>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</si>
  <si>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</si>
  <si>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</si>
  <si>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</si>
  <si>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</si>
  <si>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</si>
  <si>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</si>
  <si>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</si>
  <si>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</si>
  <si>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</si>
  <si>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</si>
  <si>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</si>
  <si>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</si>
  <si>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</si>
  <si>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</si>
  <si>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</si>
  <si>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</si>
  <si>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</si>
  <si>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</si>
  <si>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</si>
  <si>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</si>
  <si>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</si>
  <si>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</si>
  <si>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</si>
  <si>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</si>
  <si>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</si>
  <si>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</si>
  <si>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</si>
  <si>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</si>
  <si>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</si>
  <si>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</si>
  <si>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</si>
  <si>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</si>
  <si>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</si>
  <si>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</si>
  <si>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</si>
  <si>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</si>
  <si>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</si>
  <si>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</si>
  <si>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</si>
  <si>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</si>
  <si>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</si>
  <si>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</si>
  <si>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</si>
  <si>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</si>
  <si>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</si>
  <si>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</si>
  <si>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</si>
  <si>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</si>
  <si>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</si>
  <si>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</si>
  <si>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</si>
  <si>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</si>
  <si>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</si>
  <si>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</si>
  <si>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</si>
  <si>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</si>
  <si>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</si>
  <si>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</si>
  <si>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</si>
  <si>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</si>
  <si>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</si>
  <si>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</si>
  <si>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</si>
  <si>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</si>
  <si>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</si>
  <si>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</si>
  <si>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</si>
  <si>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</si>
  <si>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</si>
  <si>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</si>
  <si>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</si>
  <si>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</si>
  <si>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</si>
  <si>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</si>
  <si>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</si>
  <si>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</si>
  <si>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</si>
  <si>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</si>
  <si>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</si>
  <si>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</si>
  <si>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</si>
  <si>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</si>
  <si>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</si>
  <si>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</si>
  <si>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</si>
  <si>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</si>
  <si>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</si>
  <si>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</si>
  <si>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</si>
  <si>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</si>
  <si>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</si>
  <si>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</si>
  <si>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</si>
  <si>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</si>
  <si>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</si>
  <si>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</si>
  <si>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</si>
  <si>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</si>
  <si>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</si>
  <si>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</si>
  <si>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</si>
  <si>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</si>
  <si>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</si>
  <si>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</si>
  <si>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</si>
  <si>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</si>
  <si>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</si>
  <si>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</si>
  <si>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</si>
  <si>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</si>
  <si>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</si>
  <si>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</si>
  <si>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</si>
  <si>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</si>
  <si>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</si>
  <si>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</si>
  <si>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</si>
  <si>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</si>
  <si>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</si>
  <si>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</si>
  <si>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</si>
  <si>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</si>
  <si>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</si>
  <si>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</si>
  <si>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</si>
  <si>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</si>
  <si>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</si>
  <si>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</si>
  <si>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</si>
  <si>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</si>
  <si>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</si>
  <si>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</si>
  <si>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</si>
  <si>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</si>
  <si>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</si>
  <si>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</si>
  <si>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</si>
  <si>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</si>
  <si>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</si>
  <si>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</si>
  <si>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</si>
  <si>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</si>
  <si>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</si>
  <si>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</si>
  <si>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</si>
  <si>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</si>
  <si>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</si>
  <si>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</si>
  <si>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</si>
  <si>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</si>
  <si>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</si>
  <si>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</si>
  <si>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</si>
  <si>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</si>
  <si>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</si>
  <si>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</si>
  <si>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</si>
  <si>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</si>
  <si>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</si>
  <si>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</si>
  <si>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</si>
  <si>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</si>
  <si>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</si>
  <si>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</si>
  <si>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</si>
  <si>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</si>
  <si>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</si>
  <si>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</si>
  <si>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</si>
  <si>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</si>
  <si>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</si>
  <si>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</si>
  <si>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</si>
  <si>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</si>
  <si>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</si>
  <si>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</si>
  <si>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</si>
  <si>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</si>
  <si>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</si>
  <si>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</si>
  <si>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</si>
  <si>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</si>
  <si>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</si>
  <si>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</si>
  <si>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</si>
  <si>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</si>
  <si>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</si>
  <si>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</si>
  <si>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</si>
  <si>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</si>
  <si>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</si>
  <si>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</si>
  <si>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</si>
  <si>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</si>
  <si>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</si>
  <si>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</si>
  <si>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</si>
  <si>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</si>
  <si>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</si>
  <si>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</si>
  <si>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</si>
  <si>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</si>
  <si>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</si>
  <si>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</si>
  <si>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</si>
  <si>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</si>
  <si>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</si>
  <si>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</si>
  <si>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</si>
  <si>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</si>
  <si>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</si>
  <si>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</si>
  <si>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</si>
  <si>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</si>
  <si>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</si>
  <si>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</si>
  <si>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</si>
  <si>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</si>
  <si>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</si>
  <si>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</si>
  <si>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</si>
  <si>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</si>
  <si>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</si>
  <si>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</si>
  <si>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</si>
  <si>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</si>
  <si>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</si>
  <si>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</si>
  <si>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</si>
  <si>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</si>
  <si>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</si>
  <si>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</si>
  <si>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</si>
  <si>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</si>
  <si>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</si>
  <si>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</si>
  <si>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</si>
  <si>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</si>
  <si>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</si>
  <si>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</si>
  <si>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</si>
  <si>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</si>
  <si>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</si>
  <si>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</si>
  <si>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</si>
  <si>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</si>
  <si>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</si>
  <si>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</si>
  <si>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</si>
  <si>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</si>
  <si>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</si>
  <si>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</si>
  <si>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</si>
  <si>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</si>
  <si>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</si>
  <si>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</si>
  <si>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</si>
  <si>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</si>
  <si>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</si>
  <si>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</si>
  <si>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</si>
  <si>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</si>
  <si>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</si>
  <si>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</si>
  <si>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</si>
  <si>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</si>
  <si>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</si>
  <si>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</si>
  <si>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</si>
  <si>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</si>
  <si>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</si>
  <si>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</si>
  <si>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</si>
  <si>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</si>
  <si>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</si>
  <si>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</si>
  <si>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</si>
  <si>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</si>
  <si>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</si>
  <si>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</si>
  <si>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</si>
  <si>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</si>
  <si>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</si>
  <si>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</si>
  <si>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</si>
  <si>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</si>
  <si>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</si>
  <si>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</si>
  <si>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</si>
  <si>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</si>
  <si>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</si>
  <si>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</si>
  <si>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</si>
  <si>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</si>
  <si>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</si>
  <si>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</si>
  <si>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</si>
  <si>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</si>
  <si>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</si>
  <si>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</si>
  <si>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</si>
  <si>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</si>
  <si>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</si>
  <si>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</si>
  <si>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</si>
  <si>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</si>
  <si>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</si>
  <si>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</si>
  <si>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</si>
  <si>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</si>
  <si>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</si>
  <si>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</si>
  <si>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</si>
  <si>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</si>
  <si>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</si>
  <si>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</si>
  <si>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</si>
  <si>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</si>
  <si>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</si>
  <si>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</si>
  <si>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</si>
  <si>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</si>
  <si>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</si>
  <si>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</si>
  <si>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</si>
  <si>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</si>
  <si>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</si>
  <si>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</si>
  <si>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</si>
  <si>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</si>
  <si>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</si>
  <si>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</si>
  <si>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</si>
  <si>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</si>
  <si>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</si>
  <si>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</si>
  <si>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</si>
  <si>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</si>
  <si>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</si>
  <si>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</si>
  <si>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</si>
  <si>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</si>
  <si>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</si>
  <si>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</si>
  <si>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</si>
  <si>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</si>
  <si>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</si>
  <si>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</si>
  <si>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</si>
  <si>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</si>
  <si>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</si>
  <si>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</si>
  <si>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</si>
  <si>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</si>
  <si>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</si>
  <si>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</si>
  <si>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</si>
  <si>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</si>
  <si>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</si>
  <si>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</si>
  <si>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</si>
  <si>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</si>
  <si>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</si>
  <si>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</si>
  <si>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</si>
  <si>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</si>
  <si>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</si>
  <si>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</si>
  <si>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</si>
  <si>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</si>
  <si>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</si>
  <si>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</si>
  <si>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</si>
  <si>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</si>
  <si>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</si>
  <si>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</si>
  <si>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</si>
  <si>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</si>
  <si>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</si>
  <si>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</si>
  <si>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</si>
  <si>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</si>
  <si>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</si>
  <si>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</si>
  <si>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</si>
  <si>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</si>
  <si>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</si>
  <si>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</si>
  <si>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</si>
  <si>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</si>
  <si>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</si>
  <si>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</si>
  <si>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</si>
  <si>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</si>
  <si>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</si>
  <si>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</si>
  <si>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</si>
  <si>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</si>
  <si>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</si>
  <si>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</si>
  <si>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</si>
  <si>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</si>
  <si>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</si>
  <si>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</si>
  <si>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</si>
  <si>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</si>
  <si>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</si>
  <si>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</si>
  <si>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</si>
  <si>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</si>
  <si>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</si>
  <si>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</si>
  <si>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</si>
  <si>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</si>
  <si>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</si>
  <si>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</si>
  <si>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</si>
  <si>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</si>
  <si>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</si>
  <si>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</si>
  <si>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</si>
  <si>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</si>
  <si>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</si>
  <si>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</si>
  <si>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</si>
  <si>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</si>
  <si>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</si>
  <si>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</si>
  <si>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</si>
  <si>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</si>
  <si>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</si>
  <si>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</si>
  <si>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</si>
  <si>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</si>
  <si>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</si>
  <si>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</si>
  <si>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</si>
  <si>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</si>
  <si>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</si>
  <si>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</si>
  <si>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</si>
  <si>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</si>
  <si>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</si>
  <si>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</si>
  <si>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</si>
  <si>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</si>
  <si>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</si>
  <si>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</si>
  <si>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</si>
  <si>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</si>
  <si>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</si>
  <si>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</si>
  <si>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</si>
  <si>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</si>
  <si>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</si>
  <si>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</si>
  <si>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</si>
  <si>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</si>
  <si>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</si>
  <si>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</si>
  <si>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</si>
  <si>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</si>
  <si>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</si>
  <si>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</si>
  <si>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</si>
  <si>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</si>
  <si>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</si>
  <si>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</si>
  <si>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</si>
  <si>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</si>
  <si>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</si>
  <si>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</si>
  <si>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</si>
  <si>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</si>
  <si>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</si>
  <si>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</si>
  <si>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</si>
  <si>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</si>
  <si>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</si>
  <si>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</si>
  <si>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</si>
  <si>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</si>
  <si>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</si>
  <si>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</si>
  <si>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</si>
  <si>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</si>
  <si>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</si>
  <si>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</si>
  <si>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</si>
  <si>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</si>
  <si>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</si>
  <si>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</si>
  <si>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</si>
  <si>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</si>
  <si>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</si>
  <si>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</si>
  <si>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</si>
  <si>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</si>
  <si>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</si>
  <si>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</si>
  <si>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</si>
  <si>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</si>
  <si>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</si>
  <si>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</si>
  <si>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</si>
  <si>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</si>
  <si>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</si>
  <si>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</si>
  <si>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</si>
  <si>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</si>
  <si>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</si>
  <si>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</si>
  <si>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</si>
  <si>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</si>
  <si>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</si>
  <si>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</si>
  <si>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</si>
  <si>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</si>
  <si>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</si>
  <si>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</si>
  <si>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</si>
  <si>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</si>
  <si>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</si>
  <si>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</si>
  <si>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</si>
  <si>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</si>
  <si>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</si>
  <si>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</si>
  <si>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</si>
  <si>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</si>
  <si>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</si>
  <si>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</si>
  <si>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</si>
  <si>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</si>
  <si>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</si>
  <si>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</si>
  <si>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</si>
  <si>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</si>
  <si>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</si>
  <si>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</si>
  <si>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</si>
  <si>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</si>
  <si>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</si>
  <si>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</si>
  <si>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</si>
  <si>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</si>
  <si>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</si>
  <si>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</si>
  <si>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</si>
  <si>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</si>
  <si>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</si>
  <si>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</si>
  <si>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</si>
  <si>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</si>
  <si>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</si>
  <si>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</si>
  <si>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</si>
  <si>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</si>
  <si>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</si>
  <si>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</si>
  <si>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</si>
  <si>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</si>
  <si>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</si>
  <si>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</si>
  <si>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</si>
  <si>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</si>
  <si>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</si>
  <si>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</si>
  <si>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</si>
  <si>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</si>
  <si>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</si>
  <si>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</si>
  <si>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</si>
  <si>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</si>
  <si>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</si>
  <si>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</si>
  <si>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</si>
  <si>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</si>
  <si>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</si>
  <si>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</si>
  <si>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</si>
  <si>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</si>
  <si>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</si>
  <si>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</si>
  <si>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</si>
  <si>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</si>
  <si>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</si>
  <si>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</si>
  <si>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</si>
  <si>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</si>
  <si>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</si>
  <si>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</si>
  <si>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</si>
  <si>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</si>
  <si>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</si>
  <si>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</si>
  <si>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</si>
  <si>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</si>
  <si>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</si>
  <si>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</si>
  <si>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</si>
  <si>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</si>
  <si>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</si>
  <si>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</si>
  <si>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</si>
  <si>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</si>
  <si>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</si>
  <si>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</si>
  <si>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</si>
  <si>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</si>
  <si>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</si>
  <si>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</si>
  <si>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</si>
  <si>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</si>
  <si>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</si>
  <si>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</si>
  <si>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</si>
  <si>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</si>
  <si>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</si>
  <si>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</si>
  <si>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</si>
  <si>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</si>
  <si>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</si>
  <si>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</si>
  <si>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</si>
  <si>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</si>
  <si>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</si>
  <si>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</si>
  <si>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</si>
  <si>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</si>
  <si>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</si>
  <si>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</si>
  <si>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</si>
  <si>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</si>
  <si>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</si>
  <si>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</si>
  <si>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</si>
  <si>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</si>
  <si>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</si>
  <si>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</si>
  <si>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</si>
  <si>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</si>
  <si>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</si>
  <si>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</si>
  <si>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</si>
  <si>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</si>
  <si>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</si>
  <si>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</si>
  <si>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</si>
  <si>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</si>
  <si>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</si>
  <si>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</si>
  <si>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</si>
  <si>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</si>
  <si>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</si>
  <si>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</si>
  <si>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</si>
  <si>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</si>
  <si>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</si>
  <si>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</si>
  <si>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</si>
  <si>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</si>
  <si>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</si>
  <si>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</si>
  <si>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</si>
  <si>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</si>
  <si>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</si>
  <si>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</si>
  <si>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</si>
  <si>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</si>
  <si>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</si>
  <si>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</si>
  <si>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</si>
  <si>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</si>
  <si>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</si>
  <si>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</si>
  <si>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</si>
  <si>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</si>
  <si>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</si>
  <si>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</si>
  <si>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</si>
  <si>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</si>
  <si>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</si>
  <si>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</si>
  <si>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</si>
  <si>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</si>
  <si>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</si>
  <si>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</si>
  <si>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</si>
  <si>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</si>
  <si>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</si>
  <si>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</si>
  <si>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</si>
  <si>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</si>
  <si>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</si>
  <si>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</si>
  <si>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</si>
  <si>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</si>
  <si>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</si>
  <si>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</si>
  <si>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</si>
  <si>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</si>
  <si>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</si>
  <si>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</si>
  <si>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</si>
  <si>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</si>
  <si>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</si>
  <si>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</si>
  <si>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</si>
  <si>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</si>
  <si>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</si>
  <si>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</si>
  <si>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</si>
  <si>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</si>
  <si>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</si>
  <si>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</si>
  <si>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</si>
  <si>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</si>
  <si>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</si>
  <si>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</si>
  <si>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</si>
  <si>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</si>
  <si>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</si>
  <si>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</si>
  <si>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</si>
  <si>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</si>
  <si>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</si>
  <si>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</si>
  <si>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</si>
  <si>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</si>
  <si>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</si>
  <si>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</si>
  <si>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</si>
  <si>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</si>
  <si>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</si>
  <si>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</si>
  <si>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</si>
  <si>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</si>
  <si>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</si>
  <si>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</si>
  <si>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</si>
  <si>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</si>
  <si>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</si>
  <si>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</si>
  <si>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</si>
  <si>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</si>
  <si>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</si>
  <si>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</si>
  <si>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</si>
  <si>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</si>
  <si>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</si>
  <si>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</si>
  <si>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</si>
  <si>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</si>
  <si>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</si>
  <si>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</si>
  <si>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</si>
  <si>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</si>
  <si>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</si>
  <si>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</si>
  <si>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</si>
  <si>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</si>
  <si>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</si>
  <si>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</si>
  <si>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</si>
  <si>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</si>
  <si>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</si>
  <si>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</si>
  <si>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</si>
  <si>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</si>
  <si>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</si>
  <si>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</si>
  <si>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</si>
  <si>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</si>
  <si>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</si>
  <si>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</si>
  <si>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</si>
  <si>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</si>
  <si>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</si>
  <si>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</si>
  <si>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</si>
  <si>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</si>
  <si>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</si>
  <si>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</si>
  <si>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</si>
  <si>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</si>
  <si>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</si>
  <si>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</si>
  <si>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</si>
  <si>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</si>
  <si>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</si>
  <si>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</si>
  <si>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</si>
  <si>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</si>
  <si>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</si>
  <si>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</si>
  <si>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</si>
  <si>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</si>
  <si>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</si>
  <si>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</si>
  <si>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</si>
  <si>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</si>
  <si>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</si>
  <si>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</si>
  <si>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</si>
  <si>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</si>
  <si>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</si>
  <si>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</si>
  <si>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</si>
  <si>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</si>
  <si>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</si>
  <si>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</si>
  <si>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</si>
  <si>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</si>
  <si>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</si>
  <si>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</si>
  <si>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</si>
  <si>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</si>
  <si>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</si>
  <si>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</si>
  <si>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</si>
  <si>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</si>
  <si>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</si>
  <si>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</si>
  <si>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</si>
  <si>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</si>
  <si>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</si>
  <si>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</si>
  <si>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</si>
  <si>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</si>
  <si>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</si>
  <si>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</si>
  <si>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</si>
  <si>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</si>
  <si>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</si>
  <si>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</si>
  <si>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</si>
  <si>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</si>
  <si>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</si>
  <si>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</si>
  <si>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</si>
  <si>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</si>
  <si>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</si>
  <si>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</si>
  <si>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</si>
  <si>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</si>
  <si>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</si>
  <si>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</si>
  <si>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</si>
  <si>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</si>
  <si>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</si>
  <si>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</si>
  <si>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</si>
  <si>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</si>
  <si>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</si>
  <si>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</si>
  <si>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</si>
  <si>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</si>
  <si>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</si>
  <si>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</si>
  <si>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</si>
  <si>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</si>
  <si>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</si>
  <si>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</si>
  <si>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</si>
  <si>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</si>
  <si>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</si>
  <si>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</si>
  <si>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</si>
  <si>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</si>
  <si>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</si>
  <si>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</si>
  <si>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</si>
  <si>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</si>
  <si>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</si>
  <si>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</si>
  <si>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</si>
  <si>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</si>
  <si>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</si>
  <si>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</si>
  <si>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</si>
  <si>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</si>
  <si>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</si>
  <si>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</si>
  <si>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</si>
  <si>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</si>
  <si>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</si>
  <si>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</si>
  <si>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</si>
  <si>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</si>
  <si>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</si>
  <si>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</si>
  <si>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</si>
  <si>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</si>
  <si>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</si>
  <si>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</si>
  <si>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</si>
  <si>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</si>
  <si>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</si>
  <si>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</si>
  <si>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</si>
  <si>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</si>
  <si>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</si>
  <si>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</si>
  <si>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</si>
  <si>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</si>
  <si>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</si>
  <si>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</si>
  <si>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</si>
  <si>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</si>
  <si>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</si>
  <si>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</si>
  <si>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</si>
  <si>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</si>
  <si>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</si>
  <si>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</si>
  <si>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</si>
  <si>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</si>
  <si>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</si>
  <si>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</si>
  <si>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</si>
  <si>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</si>
  <si>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</si>
  <si>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</si>
  <si>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</si>
  <si>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</si>
  <si>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</si>
  <si>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</si>
  <si>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</si>
  <si>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</si>
  <si>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</si>
  <si>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</si>
  <si>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</si>
  <si>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</si>
  <si>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</si>
  <si>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</si>
  <si>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</si>
  <si>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</si>
  <si>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</si>
  <si>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</si>
  <si>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</si>
  <si>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</si>
  <si>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</si>
  <si>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</si>
  <si>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</si>
  <si>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</si>
  <si>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</si>
  <si>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</si>
  <si>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</si>
  <si>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</si>
  <si>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</si>
  <si>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</si>
  <si>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</si>
  <si>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</si>
  <si>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</si>
  <si>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</si>
  <si>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</si>
  <si>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</si>
  <si>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</si>
  <si>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</si>
  <si>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</si>
  <si>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</si>
  <si>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</si>
  <si>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</si>
  <si>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</si>
  <si>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</si>
  <si>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</si>
  <si>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</si>
  <si>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</si>
  <si>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</si>
  <si>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</si>
  <si>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</si>
  <si>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</si>
  <si>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</si>
  <si>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</si>
  <si>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</si>
  <si>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</si>
  <si>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</si>
  <si>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</si>
  <si>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</si>
  <si>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</si>
  <si>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</si>
  <si>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</si>
  <si>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</si>
  <si>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</si>
  <si>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</si>
  <si>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</si>
  <si>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</si>
  <si>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</si>
  <si>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</si>
  <si>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</si>
  <si>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</si>
  <si>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</si>
  <si>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</si>
  <si>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</si>
  <si>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</si>
  <si>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</si>
  <si>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</si>
  <si>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</si>
  <si>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</si>
  <si>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</si>
  <si>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</si>
  <si>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</si>
  <si>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</si>
  <si>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</si>
  <si>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</si>
  <si>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</si>
  <si>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</si>
  <si>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</si>
  <si>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</si>
  <si>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</si>
  <si>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</si>
  <si>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</si>
  <si>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</si>
  <si>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</si>
  <si>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</si>
  <si>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</si>
  <si>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</si>
  <si>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</si>
  <si>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</si>
  <si>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</si>
  <si>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</si>
  <si>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</si>
  <si>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</si>
  <si>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</si>
  <si>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</si>
  <si>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</si>
  <si>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</si>
  <si>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</si>
  <si>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</si>
  <si>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</si>
  <si>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</si>
  <si>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</si>
  <si>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</si>
  <si>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</si>
  <si>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</si>
  <si>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</si>
  <si>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</si>
  <si>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</si>
  <si>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</si>
  <si>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</si>
  <si>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</si>
  <si>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</si>
  <si>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</si>
  <si>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</si>
  <si>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</si>
  <si>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</si>
  <si>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</si>
  <si>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</si>
  <si>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</si>
  <si>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</si>
  <si>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</si>
  <si>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</si>
  <si>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</si>
  <si>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</si>
  <si>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</si>
  <si>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</si>
  <si>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</si>
  <si>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</si>
  <si>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</si>
  <si>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</si>
  <si>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</si>
  <si>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</si>
  <si>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</si>
  <si>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</si>
  <si>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</si>
  <si>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</si>
  <si>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</si>
  <si>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</si>
  <si>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</si>
  <si>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</si>
  <si>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</si>
  <si>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</si>
  <si>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</si>
  <si>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</si>
  <si>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</si>
  <si>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</si>
  <si>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</si>
  <si>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</si>
  <si>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</si>
  <si>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</si>
  <si>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</si>
  <si>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</si>
  <si>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</si>
  <si>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</si>
  <si>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</si>
  <si>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</si>
  <si>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</si>
  <si>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</si>
  <si>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</si>
  <si>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</si>
  <si>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</si>
  <si>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</si>
  <si>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</si>
  <si>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</si>
  <si>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</si>
  <si>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</si>
  <si>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</si>
  <si>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</si>
  <si>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</si>
  <si>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</si>
  <si>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</si>
  <si>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</si>
  <si>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</si>
  <si>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</si>
  <si>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</si>
  <si>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</si>
  <si>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</si>
  <si>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</si>
  <si>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</si>
  <si>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</si>
  <si>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</si>
  <si>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</si>
  <si>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</si>
  <si>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</si>
  <si>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</si>
  <si>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</si>
  <si>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</si>
  <si>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</si>
  <si>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</si>
  <si>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</si>
  <si>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</si>
  <si>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</si>
  <si>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</si>
  <si>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</si>
  <si>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</si>
  <si>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</si>
  <si>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</si>
  <si>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</si>
  <si>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</si>
  <si>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</si>
  <si>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</si>
  <si>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</si>
  <si>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</si>
  <si>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</si>
  <si>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</si>
  <si>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</si>
  <si>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</si>
  <si>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</si>
  <si>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</si>
  <si>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</si>
  <si>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</si>
  <si>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</si>
  <si>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</si>
  <si>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</si>
  <si>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</si>
  <si>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</si>
  <si>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</si>
  <si>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</si>
  <si>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</si>
  <si>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</si>
  <si>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</si>
  <si>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</si>
  <si>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</si>
  <si>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</si>
  <si>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</si>
  <si>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</si>
  <si>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</si>
  <si>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</si>
  <si>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</si>
  <si>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</si>
  <si>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</si>
  <si>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</si>
  <si>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</si>
  <si>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</si>
  <si>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</si>
  <si>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</si>
  <si>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</si>
  <si>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</si>
  <si>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</si>
  <si>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</si>
  <si>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</si>
  <si>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</si>
  <si>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</si>
  <si>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</si>
  <si>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</si>
  <si>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</si>
  <si>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</si>
  <si>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</si>
  <si>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</si>
  <si>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</si>
  <si>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</si>
  <si>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</si>
  <si>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</si>
  <si>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</si>
  <si>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</si>
  <si>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</si>
  <si>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</si>
  <si>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</si>
  <si>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</si>
  <si>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</si>
  <si>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</si>
  <si>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</si>
  <si>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</si>
  <si>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</si>
  <si>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</si>
  <si>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</si>
  <si>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</si>
  <si>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</si>
  <si>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</si>
  <si>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</si>
  <si>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</si>
  <si>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</si>
  <si>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</si>
  <si>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</si>
  <si>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</si>
  <si>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</si>
  <si>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</si>
  <si>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</si>
  <si>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</si>
  <si>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</si>
  <si>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</si>
  <si>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</si>
  <si>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</si>
  <si>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</si>
  <si>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</si>
  <si>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</si>
  <si>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</si>
  <si>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</si>
  <si>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</si>
  <si>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</si>
  <si>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</si>
  <si>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</si>
  <si>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</si>
  <si>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</si>
  <si>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</si>
  <si>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</si>
  <si>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</si>
  <si>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</si>
  <si>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</si>
  <si>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</si>
  <si>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</si>
  <si>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</si>
  <si>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</si>
  <si>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</si>
  <si>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</si>
  <si>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</si>
  <si>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</si>
  <si>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</si>
  <si>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</si>
  <si>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</si>
  <si>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</si>
  <si>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</si>
  <si>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</si>
  <si>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</si>
  <si>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</si>
  <si>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</si>
  <si>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</si>
  <si>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</si>
  <si>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</si>
  <si>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</si>
  <si>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</si>
  <si>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</si>
  <si>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</si>
  <si>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</si>
  <si>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</si>
  <si>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</si>
  <si>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</si>
  <si>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</si>
  <si>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</si>
  <si>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</si>
  <si>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</si>
  <si>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</si>
  <si>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</si>
  <si>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</si>
  <si>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</si>
  <si>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</si>
  <si>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</si>
  <si>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</si>
  <si>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</si>
  <si>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</si>
  <si>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</si>
  <si>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</si>
  <si>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</si>
  <si>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</si>
  <si>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</si>
  <si>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</si>
  <si>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</si>
  <si>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</si>
  <si>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</si>
  <si>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</si>
  <si>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</si>
  <si>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</si>
  <si>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</si>
  <si>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</si>
  <si>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</si>
  <si>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</si>
  <si>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</si>
  <si>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</si>
  <si>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</si>
  <si>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</si>
  <si>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</si>
  <si>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</si>
  <si>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</si>
  <si>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</si>
  <si>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</si>
  <si>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</si>
  <si>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</si>
  <si>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</si>
  <si>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</si>
  <si>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</si>
  <si>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</si>
  <si>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</si>
  <si>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</si>
  <si>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</si>
  <si>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</si>
  <si>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</si>
  <si>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</si>
  <si>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</si>
  <si>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</si>
  <si>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</si>
  <si>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</si>
  <si>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</si>
  <si>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</si>
  <si>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</si>
  <si>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</si>
  <si>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</si>
  <si>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</si>
  <si>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</si>
  <si>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</si>
  <si>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</si>
  <si>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</si>
  <si>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</si>
  <si>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</si>
  <si>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</si>
  <si>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</si>
  <si>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</si>
  <si>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</si>
  <si>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</si>
  <si>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</si>
  <si>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</si>
  <si>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</si>
  <si>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</si>
  <si>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</si>
  <si>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</si>
  <si>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</si>
  <si>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</si>
  <si>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</si>
  <si>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</si>
  <si>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</si>
  <si>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</si>
  <si>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</si>
  <si>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</si>
  <si>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</si>
  <si>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</si>
  <si>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</si>
  <si>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</si>
  <si>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</si>
  <si>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</si>
  <si>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</si>
  <si>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</si>
  <si>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</si>
  <si>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</si>
  <si>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</si>
  <si>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</si>
  <si>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</si>
  <si>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</si>
  <si>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</si>
  <si>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</si>
  <si>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</si>
  <si>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</si>
  <si>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</si>
  <si>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</si>
  <si>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</si>
  <si>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</si>
  <si>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</si>
  <si>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</si>
  <si>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</si>
  <si>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</si>
  <si>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</si>
  <si>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</si>
  <si>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</si>
  <si>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</si>
  <si>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</si>
  <si>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</si>
  <si>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</si>
  <si>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</si>
  <si>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</si>
  <si>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</si>
  <si>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</si>
  <si>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</si>
  <si>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</si>
  <si>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</si>
  <si>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</si>
  <si>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</si>
  <si>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</si>
  <si>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</si>
  <si>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</si>
  <si>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</si>
  <si>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</si>
  <si>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</si>
  <si>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</si>
  <si>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</si>
  <si>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</si>
  <si>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</si>
  <si>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</si>
  <si>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</si>
  <si>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</si>
  <si>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</si>
  <si>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</si>
  <si>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</si>
  <si>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</si>
  <si>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</si>
  <si>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</si>
  <si>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</si>
  <si>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</si>
  <si>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</si>
  <si>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</si>
  <si>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</si>
  <si>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</si>
  <si>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</si>
  <si>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</si>
  <si>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</si>
  <si>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</si>
  <si>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</si>
  <si>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</si>
  <si>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</si>
  <si>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</si>
  <si>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</si>
  <si>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</si>
  <si>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</si>
  <si>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</si>
  <si>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</si>
  <si>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</si>
  <si>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</si>
  <si>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</si>
  <si>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</si>
  <si>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</si>
  <si>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</si>
  <si>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</si>
  <si>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</si>
  <si>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</si>
  <si>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</si>
  <si>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</si>
  <si>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</si>
  <si>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</si>
  <si>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</si>
  <si>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</si>
  <si>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</si>
  <si>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</si>
  <si>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</si>
  <si>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</si>
  <si>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</si>
  <si>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</si>
  <si>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</si>
  <si>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</si>
  <si>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</si>
  <si>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</si>
  <si>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</si>
  <si>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</si>
  <si>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</si>
  <si>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</si>
  <si>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</si>
  <si>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</si>
  <si>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</si>
  <si>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</si>
  <si>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</si>
  <si>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</si>
  <si>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</si>
  <si>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</si>
  <si>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</si>
  <si>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</si>
  <si>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</si>
  <si>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</si>
  <si>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</si>
  <si>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</si>
  <si>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</si>
  <si>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</si>
  <si>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</si>
  <si>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</si>
  <si>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</si>
  <si>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</si>
  <si>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</si>
  <si>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</si>
  <si>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</si>
  <si>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</si>
  <si>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</si>
  <si>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</si>
  <si>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</si>
  <si>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</si>
  <si>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</si>
  <si>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</si>
  <si>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</si>
  <si>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</si>
  <si>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</si>
  <si>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</si>
  <si>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</si>
  <si>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</si>
  <si>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</si>
  <si>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</si>
  <si>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</si>
  <si>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</si>
  <si>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</si>
  <si>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</si>
  <si>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</si>
  <si>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</si>
  <si>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</si>
  <si>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</si>
  <si>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</si>
  <si>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</si>
  <si>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</si>
  <si>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</si>
  <si>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</si>
  <si>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</si>
  <si>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</si>
  <si>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</si>
  <si>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</si>
  <si>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</si>
  <si>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</si>
  <si>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</si>
  <si>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</si>
  <si>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</si>
  <si>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</si>
  <si>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</si>
  <si>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</si>
  <si>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</si>
  <si>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</si>
  <si>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</si>
  <si>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</si>
  <si>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</si>
  <si>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</si>
  <si>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</si>
  <si>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</si>
  <si>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</si>
  <si>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</si>
  <si>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</si>
  <si>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</si>
  <si>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</si>
  <si>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</si>
  <si>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</si>
  <si>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</si>
  <si>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</si>
  <si>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</si>
  <si>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</si>
  <si>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</si>
  <si>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</si>
  <si>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</si>
  <si>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</si>
  <si>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</si>
  <si>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</si>
  <si>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</si>
  <si>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</si>
  <si>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</si>
  <si>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</si>
  <si>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</si>
  <si>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</si>
  <si>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</si>
  <si>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</si>
  <si>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</si>
  <si>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</si>
  <si>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</si>
  <si>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</si>
  <si>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</si>
  <si>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</si>
  <si>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</si>
  <si>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</si>
  <si>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</si>
  <si>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</si>
  <si>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</si>
  <si>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</si>
  <si>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</si>
  <si>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</si>
  <si>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</si>
  <si>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</si>
  <si>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</si>
  <si>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</si>
  <si>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</si>
  <si>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</si>
  <si>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</si>
  <si>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</si>
  <si>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</si>
  <si>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</si>
  <si>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</si>
  <si>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</si>
  <si>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</si>
  <si>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</si>
  <si>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</si>
  <si>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</si>
  <si>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</si>
  <si>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</si>
  <si>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</si>
  <si>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</si>
  <si>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</si>
  <si>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</si>
  <si>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</si>
  <si>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</si>
  <si>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</si>
  <si>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</si>
  <si>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</si>
  <si>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</si>
  <si>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</si>
  <si>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</si>
  <si>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</si>
  <si>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</si>
  <si>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</si>
  <si>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</si>
  <si>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</si>
  <si>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</si>
  <si>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</si>
  <si>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</si>
  <si>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</si>
  <si>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</si>
  <si>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</si>
  <si>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</si>
  <si>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</si>
  <si>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</si>
  <si>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</si>
  <si>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</si>
  <si>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</si>
  <si>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</si>
  <si>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</si>
  <si>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</si>
  <si>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</si>
  <si>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</si>
  <si>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</si>
  <si>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</si>
  <si>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</si>
  <si>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</si>
  <si>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</si>
  <si>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</si>
  <si>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</si>
  <si>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</si>
  <si>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</si>
  <si>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</si>
  <si>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</si>
  <si>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</si>
  <si>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</si>
  <si>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</si>
  <si>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</si>
  <si>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</si>
  <si>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</si>
  <si>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</si>
  <si>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</si>
  <si>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</si>
  <si>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</si>
  <si>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</si>
  <si>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</si>
  <si>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</si>
  <si>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</si>
  <si>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</si>
  <si>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</si>
  <si>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</si>
  <si>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</si>
  <si>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</si>
  <si>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</si>
  <si>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</si>
  <si>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</si>
  <si>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</si>
  <si>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</si>
  <si>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</si>
  <si>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</si>
  <si>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</si>
  <si>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</si>
  <si>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</si>
  <si>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</si>
  <si>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</si>
  <si>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</si>
  <si>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</si>
  <si>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</si>
  <si>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</si>
  <si>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</si>
  <si>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</si>
  <si>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</si>
  <si>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</si>
  <si>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</si>
  <si>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</si>
  <si>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</si>
  <si>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</si>
  <si>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</si>
  <si>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</si>
  <si>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</si>
  <si>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</si>
  <si>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</si>
  <si>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</si>
  <si>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</si>
  <si>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</si>
  <si>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</si>
  <si>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</si>
  <si>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</si>
  <si>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</si>
  <si>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</si>
  <si>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</si>
  <si>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</si>
  <si>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</si>
  <si>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</si>
  <si>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</si>
  <si>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</si>
  <si>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</si>
  <si>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</si>
  <si>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</si>
  <si>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</si>
  <si>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</si>
  <si>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</si>
  <si>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</si>
  <si>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</si>
  <si>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</si>
  <si>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</si>
  <si>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</si>
  <si>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</si>
  <si>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</si>
  <si>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</si>
  <si>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</si>
  <si>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</si>
  <si>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</si>
  <si>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</si>
  <si>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</si>
  <si>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</si>
  <si>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</si>
  <si>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</si>
  <si>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</si>
  <si>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</si>
  <si>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</si>
  <si>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</si>
  <si>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</si>
  <si>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</si>
  <si>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</si>
  <si>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</si>
  <si>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</si>
  <si>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</si>
  <si>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</si>
  <si>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</si>
  <si>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</si>
  <si>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</si>
  <si>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</si>
  <si>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</si>
  <si>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</si>
  <si>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</si>
  <si>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</si>
  <si>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</si>
  <si>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</si>
  <si>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</si>
  <si>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</si>
  <si>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</si>
  <si>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</si>
  <si>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</si>
  <si>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</si>
  <si>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</si>
  <si>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</si>
  <si>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</si>
  <si>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</si>
  <si>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</si>
  <si>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</si>
  <si>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</si>
  <si>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</si>
  <si>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</si>
  <si>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</si>
  <si>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</si>
  <si>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</si>
  <si>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</si>
  <si>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</si>
  <si>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</si>
  <si>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</si>
  <si>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</si>
  <si>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</si>
  <si>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</si>
  <si>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</si>
  <si>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</si>
  <si>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</si>
  <si>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</si>
  <si>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</si>
  <si>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</si>
  <si>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</si>
  <si>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</si>
  <si>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</si>
  <si>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</si>
  <si>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</si>
  <si>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</si>
  <si>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</si>
  <si>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</si>
  <si>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</si>
  <si>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</si>
  <si>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</si>
  <si>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</si>
  <si>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</si>
  <si>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</si>
  <si>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</si>
  <si>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</si>
  <si>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</si>
  <si>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</si>
  <si>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</si>
  <si>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</si>
  <si>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</si>
  <si>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</si>
  <si>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</si>
  <si>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</si>
  <si>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</si>
  <si>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</si>
  <si>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</si>
  <si>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</si>
  <si>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</si>
  <si>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</si>
  <si>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</si>
  <si>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</si>
  <si>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</si>
  <si>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</si>
  <si>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</si>
  <si>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</si>
  <si>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</si>
  <si>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</si>
  <si>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</si>
  <si>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</si>
  <si>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</si>
  <si>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</si>
  <si>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</si>
  <si>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</si>
  <si>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</si>
  <si>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</si>
  <si>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</si>
  <si>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</si>
  <si>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</si>
  <si>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</si>
  <si>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</si>
  <si>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</si>
  <si>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</si>
  <si>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</si>
  <si>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</si>
  <si>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</si>
  <si>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</si>
  <si>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</si>
  <si>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</si>
  <si>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</si>
  <si>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</si>
  <si>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</si>
  <si>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</si>
  <si>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</si>
  <si>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</si>
  <si>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</si>
  <si>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</si>
  <si>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</si>
  <si>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</si>
  <si>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</si>
  <si>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</si>
  <si>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</si>
  <si>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</si>
  <si>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</si>
  <si>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</si>
  <si>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</si>
  <si>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</si>
  <si>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</si>
  <si>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</si>
  <si>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</si>
  <si>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</si>
  <si>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</si>
  <si>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</si>
  <si>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</si>
  <si>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</si>
  <si>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</si>
  <si>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</si>
  <si>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</si>
  <si>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</si>
  <si>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</si>
  <si>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</si>
  <si>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</si>
  <si>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</si>
  <si>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</si>
  <si>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</si>
  <si>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</si>
  <si>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</si>
  <si>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</si>
  <si>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</si>
  <si>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</si>
  <si>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</si>
  <si>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</si>
  <si>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</si>
  <si>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</si>
  <si>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</si>
  <si>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</si>
  <si>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</si>
  <si>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</si>
  <si>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</si>
  <si>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</si>
  <si>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</si>
  <si>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</si>
  <si>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</si>
  <si>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</si>
  <si>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</si>
  <si>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</si>
  <si>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</si>
  <si>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</si>
  <si>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</si>
  <si>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</si>
  <si>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</si>
  <si>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</si>
  <si>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</si>
  <si>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</si>
  <si>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</si>
  <si>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</si>
  <si>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</si>
  <si>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</si>
  <si>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</si>
  <si>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</si>
  <si>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</si>
  <si>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</si>
  <si>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</si>
  <si>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</si>
  <si>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</si>
  <si>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</si>
  <si>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</si>
  <si>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</si>
  <si>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</si>
  <si>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</si>
  <si>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</si>
  <si>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</si>
  <si>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</si>
  <si>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</si>
  <si>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</si>
  <si>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</si>
  <si>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</si>
  <si>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</si>
  <si>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</si>
  <si>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</si>
  <si>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</si>
  <si>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</si>
  <si>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</si>
  <si>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</si>
  <si>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</si>
  <si>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</si>
  <si>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</si>
  <si>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</si>
  <si>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</si>
  <si>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</si>
  <si>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</si>
  <si>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</si>
  <si>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</si>
  <si>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</si>
  <si>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</si>
  <si>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</si>
  <si>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</si>
  <si>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</si>
  <si>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</si>
  <si>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</si>
  <si>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</si>
  <si>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</si>
  <si>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</si>
  <si>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</si>
  <si>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</si>
  <si>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</si>
  <si>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</si>
  <si>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</si>
  <si>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</si>
  <si>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</si>
  <si>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</si>
  <si>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</si>
  <si>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</si>
  <si>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</si>
  <si>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</si>
  <si>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</si>
  <si>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</si>
  <si>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</si>
  <si>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</si>
  <si>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</si>
  <si>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</si>
  <si>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</si>
  <si>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</si>
  <si>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</si>
  <si>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</si>
  <si>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</si>
  <si>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</si>
  <si>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</si>
  <si>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</si>
  <si>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</si>
  <si>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</si>
  <si>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</si>
  <si>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</si>
  <si>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</si>
  <si>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</si>
  <si>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</si>
  <si>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</si>
  <si>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</si>
  <si>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</si>
  <si>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</si>
  <si>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</si>
  <si>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</si>
  <si>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</si>
  <si>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</si>
  <si>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</si>
  <si>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</si>
  <si>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</si>
  <si>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</si>
  <si>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</si>
  <si>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</si>
  <si>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</si>
  <si>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</si>
  <si>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</si>
  <si>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</si>
  <si>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</si>
  <si>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</si>
  <si>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</si>
  <si>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</si>
  <si>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</si>
  <si>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</si>
  <si>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</si>
  <si>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</si>
  <si>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</si>
  <si>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</si>
  <si>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</si>
  <si>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</si>
  <si>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</si>
  <si>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</si>
  <si>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</si>
  <si>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</si>
  <si>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</si>
  <si>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</si>
  <si>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</si>
  <si>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</si>
  <si>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</si>
  <si>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</si>
  <si>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</si>
  <si>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</si>
  <si>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</si>
  <si>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</si>
  <si>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</si>
  <si>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</si>
  <si>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</si>
  <si>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</si>
  <si>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</si>
  <si>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</si>
  <si>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</si>
  <si>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</si>
  <si>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</si>
  <si>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</si>
  <si>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</si>
  <si>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</si>
  <si>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</si>
  <si>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</si>
  <si>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</si>
  <si>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</si>
  <si>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</si>
  <si>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</si>
  <si>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</si>
  <si>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</si>
  <si>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</si>
  <si>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</si>
  <si>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</si>
  <si>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</si>
  <si>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</si>
  <si>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</si>
  <si>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</si>
  <si>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</si>
  <si>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</si>
  <si>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</si>
  <si>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</si>
  <si>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</si>
  <si>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</si>
  <si>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</si>
  <si>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</si>
  <si>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</si>
  <si>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</si>
  <si>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</si>
  <si>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</si>
  <si>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</si>
  <si>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</si>
  <si>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</si>
  <si>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</si>
  <si>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</si>
  <si>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</si>
  <si>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</si>
  <si>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</si>
  <si>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</si>
  <si>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</si>
  <si>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</si>
  <si>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</si>
  <si>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</si>
  <si>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</si>
  <si>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</si>
  <si>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</si>
  <si>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</si>
  <si>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</si>
  <si>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</si>
  <si>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</si>
  <si>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</si>
  <si>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</si>
  <si>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</si>
  <si>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</si>
  <si>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</si>
  <si>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</si>
  <si>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</si>
  <si>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</si>
  <si>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</si>
  <si>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</si>
  <si>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</si>
  <si>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</si>
  <si>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</si>
  <si>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</si>
  <si>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</si>
  <si>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</si>
  <si>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</si>
  <si>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</si>
  <si>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</si>
  <si>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</si>
  <si>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</si>
  <si>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</si>
  <si>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</si>
  <si>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</si>
  <si>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</si>
  <si>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</si>
  <si>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</si>
  <si>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</si>
  <si>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</si>
  <si>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</si>
  <si>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</si>
  <si>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</si>
  <si>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</si>
  <si>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</si>
  <si>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</si>
  <si>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</si>
  <si>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</si>
  <si>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</si>
  <si>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</si>
  <si>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</si>
  <si>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</si>
  <si>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</si>
  <si>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</si>
  <si>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</si>
  <si>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</si>
  <si>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</si>
  <si>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</si>
  <si>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</si>
  <si>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</si>
  <si>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</si>
  <si>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</si>
  <si>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</si>
  <si>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</si>
  <si>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</si>
  <si>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</si>
  <si>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</si>
  <si>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</si>
  <si>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</si>
  <si>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</si>
  <si>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</si>
  <si>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</si>
  <si>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</si>
  <si>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</si>
  <si>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</si>
  <si>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</si>
  <si>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</si>
  <si>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</si>
  <si>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</si>
  <si>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</si>
  <si>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</si>
  <si>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</si>
  <si>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</si>
  <si>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</si>
  <si>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</si>
  <si>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</si>
  <si>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</si>
  <si>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</si>
  <si>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</si>
  <si>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</si>
  <si>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</si>
  <si>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</si>
  <si>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</si>
  <si>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</si>
  <si>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</si>
  <si>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</si>
  <si>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</si>
  <si>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</si>
  <si>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</si>
  <si>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</si>
  <si>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</si>
  <si>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</si>
  <si>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</si>
  <si>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</si>
  <si>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</si>
  <si>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</si>
  <si>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</si>
  <si>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</si>
  <si>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</si>
  <si>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</si>
  <si>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</si>
  <si>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</si>
  <si>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</si>
  <si>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</si>
  <si>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</si>
  <si>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</si>
  <si>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</si>
  <si>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</si>
  <si>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</si>
  <si>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</si>
  <si>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</si>
  <si>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</si>
  <si>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</si>
  <si>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</si>
  <si>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</si>
  <si>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</si>
  <si>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</si>
  <si>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</si>
  <si>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</si>
  <si>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</si>
  <si>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</si>
  <si>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</si>
  <si>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</si>
  <si>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</si>
  <si>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</si>
  <si>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</si>
  <si>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</si>
  <si>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</si>
  <si>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</si>
  <si>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</si>
  <si>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</si>
  <si>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</si>
  <si>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</si>
  <si>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</si>
  <si>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</si>
  <si>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</si>
  <si>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</si>
  <si>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</si>
  <si>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</si>
  <si>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</si>
  <si>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</si>
  <si>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</si>
  <si>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</si>
  <si>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</si>
  <si>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</si>
  <si>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</si>
  <si>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</si>
  <si>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</si>
  <si>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</si>
  <si>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</si>
  <si>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</si>
  <si>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</si>
  <si>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</si>
  <si>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</si>
  <si>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</si>
  <si>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</si>
  <si>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</si>
  <si>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</si>
  <si>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</si>
  <si>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</si>
  <si>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</si>
  <si>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</si>
  <si>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</si>
  <si>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</si>
  <si>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</si>
  <si>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</si>
  <si>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</si>
  <si>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</si>
  <si>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</si>
  <si>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</si>
  <si>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</si>
  <si>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</si>
  <si>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</si>
  <si>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</si>
  <si>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</si>
  <si>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</si>
  <si>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</si>
  <si>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</si>
  <si>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</si>
  <si>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</si>
  <si>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</si>
  <si>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</si>
  <si>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</si>
  <si>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</si>
  <si>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</si>
  <si>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</si>
  <si>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</si>
  <si>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</si>
  <si>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</si>
  <si>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</si>
  <si>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</si>
  <si>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</si>
  <si>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</si>
  <si>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</si>
  <si>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</si>
  <si>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</si>
  <si>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</si>
  <si>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</si>
  <si>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</si>
  <si>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</si>
  <si>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</si>
  <si>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</si>
  <si>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</si>
  <si>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</si>
  <si>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</si>
  <si>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</si>
  <si>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</si>
  <si>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</si>
  <si>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</si>
  <si>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</si>
  <si>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</si>
  <si>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</si>
  <si>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</si>
  <si>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</si>
  <si>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</si>
  <si>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</si>
  <si>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</si>
  <si>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</si>
  <si>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</si>
  <si>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</si>
  <si>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</si>
  <si>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</si>
  <si>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</si>
  <si>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</si>
  <si>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</si>
  <si>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</si>
  <si>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</si>
  <si>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</si>
  <si>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</si>
  <si>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</si>
  <si>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</si>
  <si>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</si>
  <si>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</si>
  <si>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</si>
  <si>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</si>
  <si>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</si>
  <si>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</si>
  <si>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</si>
  <si>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</si>
  <si>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</si>
  <si>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</si>
  <si>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</si>
  <si>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</si>
  <si>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</si>
  <si>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</si>
  <si>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</si>
  <si>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</si>
  <si>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</si>
  <si>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</si>
  <si>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</si>
  <si>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</si>
  <si>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</si>
  <si>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</si>
  <si>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</si>
  <si>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</si>
  <si>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</si>
  <si>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</si>
  <si>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</si>
  <si>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</si>
  <si>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</si>
  <si>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</si>
  <si>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</si>
  <si>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</si>
  <si>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</si>
  <si>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</si>
  <si>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</si>
  <si>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</si>
  <si>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</si>
  <si>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</si>
  <si>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</si>
  <si>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</si>
  <si>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</si>
  <si>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</si>
  <si>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</si>
  <si>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</si>
  <si>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</si>
  <si>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</si>
  <si>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</si>
  <si>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</si>
  <si>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</si>
  <si>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</si>
  <si>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</si>
  <si>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</si>
  <si>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</si>
  <si>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</si>
  <si>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</si>
  <si>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</si>
  <si>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</si>
  <si>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</si>
  <si>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</si>
  <si>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</si>
  <si>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</si>
  <si>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</si>
  <si>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</si>
  <si>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</si>
  <si>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</si>
  <si>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</si>
  <si>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</si>
  <si>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</si>
  <si>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</si>
  <si>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</si>
  <si>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</si>
  <si>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</si>
  <si>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</si>
  <si>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</si>
  <si>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</si>
  <si>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</si>
  <si>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</si>
  <si>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</si>
  <si>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</si>
  <si>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</si>
  <si>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</si>
  <si>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</si>
  <si>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</si>
  <si>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</si>
  <si>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</si>
  <si>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</si>
  <si>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</si>
  <si>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</si>
  <si>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</si>
  <si>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</si>
  <si>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</si>
  <si>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</si>
  <si>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</si>
  <si>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</si>
  <si>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</si>
  <si>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</si>
  <si>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</si>
  <si>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</si>
  <si>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</si>
  <si>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</si>
  <si>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</si>
  <si>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</si>
  <si>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</si>
  <si>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</si>
  <si>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</si>
  <si>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</si>
  <si>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</si>
  <si>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</si>
  <si>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</si>
  <si>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</si>
  <si>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</si>
  <si>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</si>
  <si>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</si>
  <si>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</si>
  <si>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</si>
  <si>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</si>
  <si>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</si>
  <si>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</si>
  <si>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</si>
  <si>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</si>
  <si>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</si>
  <si>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</si>
  <si>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</si>
  <si>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</si>
  <si>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</si>
  <si>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</si>
  <si>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</si>
  <si>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</si>
  <si>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</si>
  <si>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</si>
  <si>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</si>
  <si>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</si>
  <si>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</si>
  <si>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</si>
  <si>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</si>
  <si>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</si>
  <si>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</si>
  <si>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</si>
  <si>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</si>
  <si>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</si>
  <si>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</si>
  <si>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</si>
  <si>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</si>
  <si>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</si>
  <si>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</si>
  <si>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</si>
  <si>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</si>
  <si>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</si>
  <si>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</si>
  <si>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</si>
  <si>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</si>
  <si>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</si>
  <si>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</si>
  <si>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</si>
  <si>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</si>
  <si>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</si>
  <si>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</si>
  <si>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</si>
  <si>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</si>
  <si>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</si>
  <si>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</si>
  <si>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</si>
  <si>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</si>
  <si>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</si>
  <si>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</si>
  <si>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</si>
  <si>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</si>
  <si>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</si>
  <si>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</si>
  <si>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</si>
  <si>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</si>
  <si>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</si>
  <si>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</si>
  <si>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</si>
  <si>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</si>
  <si>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</si>
  <si>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</si>
  <si>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</si>
  <si>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</si>
  <si>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</si>
  <si>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</si>
  <si>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</si>
  <si>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</si>
  <si>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</si>
  <si>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</si>
  <si>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</si>
  <si>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</si>
  <si>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</si>
  <si>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</si>
  <si>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</si>
  <si>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</si>
  <si>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</si>
  <si>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</si>
  <si>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</si>
  <si>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</si>
  <si>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</si>
  <si>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</si>
  <si>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</si>
  <si>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</si>
  <si>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</si>
  <si>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</si>
  <si>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</si>
  <si>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</si>
  <si>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</si>
  <si>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</si>
  <si>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</si>
  <si>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</si>
  <si>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</si>
  <si>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</si>
  <si>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</si>
  <si>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</si>
  <si>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</si>
  <si>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</si>
  <si>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</si>
  <si>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</si>
  <si>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</si>
  <si>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</si>
  <si>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</si>
  <si>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</si>
  <si>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</si>
  <si>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</si>
  <si>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</si>
  <si>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</si>
  <si>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</si>
  <si>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</si>
  <si>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</si>
  <si>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</si>
  <si>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</si>
  <si>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</si>
  <si>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</si>
  <si>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</si>
  <si>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</si>
  <si>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</si>
  <si>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</si>
  <si>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</si>
  <si>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</si>
  <si>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</si>
  <si>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</si>
  <si>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</si>
  <si>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</si>
  <si>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</si>
  <si>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</si>
  <si>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</si>
  <si>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</si>
  <si>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</si>
  <si>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</si>
  <si>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</si>
  <si>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</si>
  <si>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</si>
  <si>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</si>
  <si>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</si>
  <si>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</si>
  <si>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</si>
  <si>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</si>
  <si>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</si>
  <si>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</si>
  <si>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</si>
  <si>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</si>
  <si>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</si>
  <si>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</si>
  <si>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</si>
  <si>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</si>
  <si>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</si>
  <si>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</si>
  <si>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</si>
  <si>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</si>
  <si>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</si>
  <si>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</si>
  <si>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</si>
  <si>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</si>
  <si>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</si>
  <si>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</si>
  <si>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</si>
  <si>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</si>
  <si>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</si>
  <si>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</si>
  <si>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</si>
  <si>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</si>
  <si>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</si>
  <si>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</si>
  <si>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</si>
  <si>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</si>
  <si>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</si>
  <si>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</si>
  <si>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</si>
  <si>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</si>
  <si>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</si>
  <si>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</si>
  <si>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</si>
  <si>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</si>
  <si>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</si>
  <si>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</si>
  <si>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</si>
  <si>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</si>
  <si>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</si>
  <si>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</si>
  <si>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</si>
  <si>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</si>
  <si>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</si>
  <si>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</si>
  <si>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</si>
  <si>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</si>
  <si>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</si>
  <si>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</si>
  <si>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</si>
  <si>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</si>
  <si>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</si>
  <si>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</si>
  <si>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</si>
  <si>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</si>
  <si>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</si>
  <si>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</si>
  <si>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</si>
  <si>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</si>
  <si>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</si>
  <si>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</si>
  <si>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</si>
  <si>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</si>
  <si>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</si>
  <si>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</si>
  <si>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</si>
  <si>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</si>
  <si>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</si>
  <si>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</si>
  <si>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</si>
  <si>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</si>
  <si>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</si>
  <si>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</si>
  <si>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</si>
  <si>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</si>
  <si>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</si>
  <si>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</si>
  <si>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</si>
  <si>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</si>
  <si>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</si>
  <si>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</si>
  <si>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</si>
  <si>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</si>
  <si>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</si>
  <si>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</si>
  <si>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</si>
  <si>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</si>
  <si>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</si>
  <si>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</si>
  <si>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</si>
  <si>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</si>
  <si>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</si>
  <si>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</si>
  <si>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</si>
  <si>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</si>
  <si>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</si>
  <si>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</si>
  <si>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</si>
  <si>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</si>
  <si>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</si>
  <si>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</si>
  <si>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</si>
  <si>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</si>
  <si>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</si>
  <si>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</si>
  <si>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</si>
  <si>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</si>
  <si>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</si>
  <si>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</si>
  <si>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</si>
  <si>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</si>
  <si>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</si>
  <si>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</si>
  <si>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</si>
  <si>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</si>
  <si>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</si>
  <si>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</si>
  <si>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</si>
  <si>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</si>
  <si>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</si>
  <si>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</si>
  <si>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</si>
  <si>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</si>
  <si>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</si>
  <si>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</si>
  <si>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</si>
  <si>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</si>
  <si>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</si>
  <si>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</si>
  <si>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</si>
  <si>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</si>
  <si>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</si>
  <si>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</si>
  <si>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</si>
  <si>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</si>
  <si>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</si>
  <si>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</si>
  <si>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</si>
  <si>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</si>
  <si>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</si>
  <si>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</si>
  <si>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</si>
  <si>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</si>
  <si>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</si>
  <si>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</si>
  <si>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</si>
  <si>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</si>
  <si>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</si>
  <si>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</si>
  <si>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</si>
  <si>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</si>
  <si>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</si>
  <si>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</si>
  <si>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</si>
  <si>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</si>
  <si>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</si>
  <si>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</si>
  <si>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</si>
  <si>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</si>
  <si>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</si>
  <si>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</si>
  <si>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</si>
  <si>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</si>
  <si>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</si>
  <si>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</si>
  <si>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</si>
  <si>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</si>
  <si>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</si>
  <si>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</si>
  <si>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</si>
  <si>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</si>
  <si>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</si>
  <si>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</si>
  <si>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</si>
  <si>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</si>
  <si>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</si>
  <si>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</si>
  <si>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</si>
  <si>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</si>
  <si>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</si>
  <si>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</si>
  <si>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</si>
  <si>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</si>
  <si>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</si>
  <si>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</si>
  <si>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</si>
  <si>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</si>
  <si>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</si>
  <si>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</si>
  <si>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</si>
  <si>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</si>
  <si>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</si>
  <si>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</si>
  <si>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</si>
  <si>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</si>
  <si>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</si>
  <si>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</si>
  <si>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</si>
  <si>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</si>
  <si>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</si>
  <si>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</si>
  <si>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</si>
  <si>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</si>
  <si>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</si>
  <si>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</si>
  <si>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</si>
  <si>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</si>
  <si>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</si>
  <si>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</si>
  <si>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</si>
  <si>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</si>
  <si>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</si>
  <si>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</si>
  <si>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</si>
  <si>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</si>
  <si>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</si>
  <si>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</si>
  <si>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</si>
  <si>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</si>
  <si>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</si>
  <si>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</si>
  <si>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</si>
  <si>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</si>
  <si>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</si>
  <si>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</si>
  <si>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</si>
  <si>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</si>
  <si>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</si>
  <si>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</si>
  <si>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</si>
  <si>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</si>
  <si>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</si>
  <si>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</si>
  <si>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</si>
  <si>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</si>
  <si>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</si>
  <si>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</si>
  <si>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</si>
  <si>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</si>
  <si>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</si>
  <si>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</si>
  <si>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</si>
  <si>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</si>
  <si>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</si>
  <si>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</si>
  <si>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</si>
  <si>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</si>
  <si>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</si>
  <si>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</si>
  <si>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</si>
  <si>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</si>
  <si>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</si>
  <si>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</si>
  <si>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</si>
  <si>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</si>
  <si>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</si>
  <si>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</si>
  <si>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</si>
  <si>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</si>
  <si>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</si>
  <si>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</si>
  <si>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</si>
  <si>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</si>
  <si>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</si>
  <si>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</si>
  <si>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</si>
  <si>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</si>
  <si>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</si>
  <si>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</si>
  <si>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</si>
  <si>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</si>
  <si>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</si>
  <si>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</si>
  <si>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</si>
  <si>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</si>
  <si>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</si>
  <si>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</si>
  <si>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</si>
  <si>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</si>
  <si>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</si>
  <si>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</si>
  <si>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</si>
  <si>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</si>
  <si>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</si>
  <si>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</si>
  <si>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</si>
  <si>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</si>
  <si>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</si>
  <si>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</si>
  <si>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</si>
  <si>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</si>
  <si>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</si>
  <si>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</si>
  <si>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</si>
  <si>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</si>
  <si>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</si>
  <si>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</si>
  <si>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</si>
  <si>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</si>
  <si>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</si>
  <si>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</si>
  <si>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</si>
  <si>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</si>
  <si>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</si>
  <si>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</si>
  <si>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</si>
  <si>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</si>
  <si>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</si>
  <si>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</si>
  <si>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</si>
  <si>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</si>
  <si>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</si>
  <si>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</si>
  <si>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</si>
  <si>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</si>
  <si>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</si>
  <si>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</si>
  <si>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</si>
  <si>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</si>
  <si>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</si>
  <si>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</si>
  <si>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</si>
  <si>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</si>
  <si>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</si>
  <si>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</si>
  <si>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</si>
  <si>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</si>
  <si>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</si>
  <si>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</si>
  <si>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</si>
  <si>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</si>
  <si>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</si>
  <si>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</si>
  <si>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</si>
  <si>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</si>
  <si>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</si>
  <si>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</si>
  <si>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</si>
  <si>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</si>
  <si>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</si>
  <si>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</si>
  <si>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</si>
  <si>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</si>
  <si>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</si>
  <si>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</si>
  <si>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</si>
  <si>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</si>
  <si>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</si>
  <si>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</si>
  <si>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</si>
  <si>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</si>
  <si>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</si>
  <si>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</si>
  <si>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</si>
  <si>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</si>
  <si>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</si>
  <si>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</si>
  <si>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</si>
  <si>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</si>
  <si>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</si>
  <si>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</si>
  <si>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</si>
  <si>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</si>
  <si>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</si>
  <si>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</si>
  <si>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</si>
  <si>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</si>
  <si>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</si>
  <si>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</si>
  <si>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</si>
  <si>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</si>
  <si>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</si>
  <si>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</si>
  <si>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</si>
  <si>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</si>
  <si>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</si>
  <si>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</si>
  <si>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</si>
  <si>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</si>
  <si>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</si>
  <si>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</si>
  <si>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</si>
  <si>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</si>
  <si>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</si>
  <si>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</si>
  <si>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</si>
  <si>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</si>
  <si>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</si>
  <si>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</si>
  <si>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</si>
  <si>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</si>
  <si>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</si>
  <si>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</si>
  <si>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</si>
  <si>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</si>
  <si>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</si>
  <si>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</si>
  <si>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</si>
  <si>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</si>
  <si>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</si>
  <si>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</si>
  <si>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</si>
  <si>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</si>
  <si>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</si>
  <si>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</si>
  <si>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</si>
  <si>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</si>
  <si>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</si>
  <si>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</si>
  <si>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</si>
  <si>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</si>
  <si>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</si>
  <si>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</si>
  <si>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</si>
  <si>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</si>
  <si>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</si>
  <si>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</si>
  <si>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</si>
  <si>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</si>
  <si>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</si>
  <si>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</si>
  <si>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</si>
  <si>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</si>
  <si>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</si>
  <si>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</si>
  <si>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</si>
  <si>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</si>
  <si>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</si>
  <si>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</si>
  <si>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</si>
  <si>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</si>
  <si>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</si>
  <si>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</si>
  <si>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</si>
  <si>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</si>
  <si>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</si>
  <si>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</si>
  <si>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</si>
  <si>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</si>
  <si>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</si>
  <si>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</si>
  <si>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</si>
  <si>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</si>
  <si>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</si>
  <si>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</si>
  <si>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</si>
  <si>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</si>
  <si>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</si>
  <si>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</si>
  <si>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</si>
  <si>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</si>
  <si>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</si>
  <si>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</si>
  <si>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</si>
  <si>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</si>
  <si>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</si>
  <si>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</si>
  <si>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</si>
  <si>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</si>
  <si>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</si>
  <si>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</si>
  <si>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</si>
  <si>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</si>
  <si>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</si>
  <si>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</si>
  <si>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</si>
  <si>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</si>
  <si>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</si>
  <si>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</si>
  <si>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</si>
  <si>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</si>
  <si>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</si>
  <si>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</si>
  <si>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</si>
  <si>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</si>
  <si>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</si>
  <si>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</si>
  <si>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</si>
  <si>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</si>
  <si>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</si>
  <si>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</si>
  <si>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</si>
  <si>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</si>
  <si>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</si>
  <si>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</si>
  <si>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</si>
  <si>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</si>
  <si>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</si>
  <si>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</si>
  <si>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</si>
  <si>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</si>
  <si>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</si>
  <si>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</si>
  <si>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</si>
  <si>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</si>
  <si>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</si>
  <si>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</si>
  <si>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</si>
  <si>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</si>
  <si>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</si>
  <si>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</si>
  <si>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</si>
  <si>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</si>
  <si>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</si>
  <si>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</si>
  <si>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</si>
  <si>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</si>
  <si>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</si>
  <si>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</si>
  <si>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</si>
  <si>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</si>
  <si>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</si>
  <si>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</si>
  <si>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</si>
  <si>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</si>
  <si>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</si>
  <si>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</si>
  <si>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</si>
  <si>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</si>
  <si>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</si>
  <si>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</si>
  <si>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</si>
  <si>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</si>
  <si>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</si>
  <si>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</si>
  <si>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</si>
  <si>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</si>
  <si>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</si>
  <si>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</si>
  <si>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</si>
  <si>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</si>
  <si>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</si>
  <si>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</si>
  <si>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</si>
  <si>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</si>
  <si>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</si>
  <si>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</si>
  <si>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</si>
  <si>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</si>
  <si>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</si>
  <si>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</si>
  <si>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</si>
  <si>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</si>
  <si>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</si>
  <si>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</si>
  <si>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</si>
  <si>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</si>
  <si>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</si>
  <si>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</si>
  <si>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</si>
  <si>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</si>
  <si>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</si>
  <si>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</si>
  <si>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</si>
  <si>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</si>
  <si>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</si>
  <si>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</si>
  <si>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</si>
  <si>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</si>
  <si>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</si>
  <si>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</si>
  <si>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</si>
  <si>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</si>
  <si>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</si>
  <si>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</si>
  <si>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</si>
  <si>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</si>
  <si>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</si>
  <si>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</si>
  <si>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</si>
  <si>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</si>
  <si>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</si>
  <si>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</si>
  <si>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</si>
  <si>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</si>
  <si>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</si>
  <si>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</si>
  <si>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</si>
  <si>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</si>
  <si>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</si>
  <si>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</si>
  <si>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</si>
  <si>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</si>
  <si>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</si>
  <si>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</si>
  <si>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</si>
  <si>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</si>
  <si>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</si>
  <si>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</si>
  <si>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</si>
  <si>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</si>
  <si>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</si>
  <si>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</si>
  <si>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</si>
  <si>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</si>
  <si>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</si>
  <si>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</si>
  <si>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</si>
  <si>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</si>
  <si>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</si>
  <si>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</si>
  <si>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</si>
  <si>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</si>
  <si>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</si>
  <si>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</si>
  <si>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</si>
  <si>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</si>
  <si>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</si>
  <si>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</si>
  <si>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</si>
  <si>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</si>
  <si>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</si>
  <si>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</si>
  <si>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</si>
  <si>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</si>
  <si>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</si>
  <si>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</si>
  <si>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</si>
  <si>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</si>
  <si>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</si>
  <si>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</si>
  <si>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</si>
  <si>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</si>
  <si>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</si>
  <si>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</si>
  <si>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</si>
  <si>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</si>
  <si>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</si>
  <si>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</si>
  <si>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</si>
  <si>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</si>
  <si>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</si>
  <si>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</si>
  <si>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</si>
  <si>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</si>
  <si>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</si>
  <si>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</si>
  <si>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</si>
  <si>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</si>
  <si>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</si>
  <si>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</si>
  <si>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</si>
  <si>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</si>
  <si>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</si>
  <si>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</si>
  <si>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</si>
  <si>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</si>
  <si>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</si>
  <si>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</si>
  <si>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</si>
  <si>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</si>
  <si>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</si>
  <si>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</si>
  <si>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</si>
  <si>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</si>
  <si>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</si>
  <si>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</si>
  <si>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</si>
  <si>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</si>
  <si>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</si>
  <si>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</si>
  <si>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</si>
  <si>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</si>
  <si>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</si>
  <si>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</si>
  <si>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</si>
  <si>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</si>
  <si>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</si>
  <si>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</si>
  <si>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</si>
  <si>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</si>
  <si>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</si>
  <si>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</si>
  <si>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</si>
  <si>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</si>
  <si>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</si>
  <si>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</si>
  <si>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</si>
  <si>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</si>
  <si>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</si>
  <si>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</si>
  <si>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</si>
  <si>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</si>
  <si>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</si>
  <si>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</si>
  <si>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</si>
  <si>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</si>
  <si>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</si>
  <si>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</si>
  <si>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</si>
  <si>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</si>
  <si>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</si>
  <si>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</si>
  <si>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</si>
  <si>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</si>
  <si>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</si>
  <si>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</si>
  <si>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</si>
  <si>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</si>
  <si>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</si>
  <si>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</si>
  <si>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</si>
  <si>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</si>
  <si>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</si>
  <si>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</si>
  <si>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</si>
  <si>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</si>
  <si>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</si>
  <si>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</si>
  <si>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</si>
  <si>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</si>
  <si>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</si>
  <si>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</si>
  <si>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</si>
  <si>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</si>
  <si>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</si>
  <si>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</si>
  <si>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</si>
  <si>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</si>
  <si>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</si>
  <si>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</si>
  <si>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</si>
  <si>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</si>
  <si>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</si>
  <si>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</si>
  <si>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</si>
  <si>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</si>
  <si>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</si>
  <si>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</si>
  <si>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</si>
  <si>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</si>
  <si>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</si>
  <si>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</si>
  <si>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</si>
  <si>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</si>
  <si>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</si>
  <si>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</si>
  <si>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</si>
  <si>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</si>
  <si>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</si>
  <si>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</si>
  <si>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</si>
  <si>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</si>
  <si>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</si>
  <si>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</si>
  <si>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</si>
  <si>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</si>
  <si>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</si>
  <si>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</si>
  <si>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</si>
  <si>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</si>
  <si>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</si>
  <si>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</si>
  <si>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</si>
  <si>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</si>
  <si>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</si>
  <si>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</si>
  <si>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</si>
  <si>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</si>
  <si>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</si>
  <si>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</si>
  <si>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</si>
  <si>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</si>
  <si>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</si>
  <si>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</si>
  <si>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</si>
  <si>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</si>
  <si>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</si>
  <si>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</si>
  <si>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</si>
  <si>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</si>
  <si>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</si>
  <si>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</si>
  <si>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</si>
  <si>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</si>
  <si>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</si>
  <si>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</si>
  <si>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</si>
  <si>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</si>
  <si>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</si>
  <si>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</si>
  <si>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</si>
  <si>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</si>
  <si>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</si>
  <si>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</si>
  <si>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</si>
  <si>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</si>
  <si>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</si>
  <si>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</si>
  <si>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</si>
  <si>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</si>
  <si>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</si>
  <si>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</si>
  <si>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</si>
  <si>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</si>
  <si>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</si>
  <si>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</si>
  <si>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</si>
  <si>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</si>
  <si>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</si>
  <si>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</si>
  <si>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</si>
  <si>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</si>
  <si>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</si>
  <si>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</si>
  <si>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</si>
  <si>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</si>
  <si>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</si>
  <si>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</si>
  <si>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</si>
  <si>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</si>
  <si>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</si>
  <si>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</si>
  <si>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</si>
  <si>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</si>
  <si>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</si>
  <si>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</si>
  <si>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</si>
  <si>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</si>
  <si>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</si>
  <si>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</si>
  <si>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</si>
  <si>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</si>
  <si>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</si>
  <si>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</si>
  <si>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</si>
  <si>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</si>
  <si>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</si>
  <si>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</si>
  <si>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</si>
  <si>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</si>
  <si>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</si>
  <si>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</si>
  <si>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</si>
  <si>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</si>
  <si>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</si>
  <si>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</si>
  <si>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</si>
  <si>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</si>
  <si>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</si>
  <si>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</si>
  <si>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</si>
  <si>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</si>
  <si>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</si>
  <si>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</si>
  <si>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</si>
  <si>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</si>
  <si>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</si>
  <si>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</si>
  <si>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</si>
  <si>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</si>
  <si>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</si>
  <si>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</si>
  <si>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</si>
  <si>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</si>
  <si>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</si>
  <si>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</si>
  <si>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</si>
  <si>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</si>
  <si>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</si>
  <si>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</si>
  <si>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</si>
  <si>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</si>
  <si>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</si>
  <si>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</si>
  <si>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</si>
  <si>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</si>
  <si>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</si>
  <si>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</si>
  <si>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</si>
  <si>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</si>
  <si>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</si>
  <si>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</si>
  <si>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</si>
  <si>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</si>
  <si>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</si>
  <si>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</si>
  <si>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</si>
  <si>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</si>
  <si>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</si>
  <si>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</si>
  <si>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</si>
  <si>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</si>
  <si>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</si>
  <si>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</si>
  <si>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</si>
  <si>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</si>
  <si>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</si>
  <si>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</si>
  <si>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</si>
  <si>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</si>
  <si>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</si>
  <si>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</si>
  <si>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</si>
  <si>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</si>
  <si>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</si>
  <si>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</si>
  <si>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</si>
  <si>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</si>
  <si>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</si>
  <si>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</si>
  <si>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</si>
  <si>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</si>
  <si>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</si>
  <si>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</si>
  <si>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</si>
  <si>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</si>
  <si>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</si>
  <si>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</si>
  <si>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</si>
  <si>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</si>
  <si>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</si>
  <si>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</si>
  <si>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</si>
  <si>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</si>
  <si>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</si>
  <si>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</si>
  <si>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</si>
  <si>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</si>
  <si>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</si>
  <si>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</si>
  <si>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</si>
  <si>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</si>
  <si>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</si>
  <si>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</si>
  <si>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</si>
  <si>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</si>
  <si>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</si>
  <si>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</si>
  <si>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</si>
  <si>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</si>
  <si>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</si>
  <si>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</si>
  <si>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</si>
  <si>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</si>
  <si>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</si>
  <si>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</si>
  <si>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</si>
  <si>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</si>
  <si>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</si>
  <si>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</si>
  <si>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</si>
  <si>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</si>
  <si>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</si>
  <si>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</si>
  <si>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</si>
  <si>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</si>
  <si>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</si>
  <si>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</si>
  <si>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</si>
  <si>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</si>
  <si>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</si>
  <si>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</si>
  <si>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</si>
  <si>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</si>
  <si>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</si>
  <si>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</si>
  <si>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</si>
  <si>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</si>
  <si>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</si>
  <si>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</si>
  <si>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</si>
  <si>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</si>
  <si>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</si>
  <si>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</si>
  <si>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</si>
  <si>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</si>
  <si>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</si>
  <si>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</si>
  <si>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</si>
  <si>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</si>
  <si>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</si>
  <si>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</si>
  <si>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</si>
  <si>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</si>
  <si>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</si>
  <si>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</si>
  <si>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</si>
  <si>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</si>
  <si>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</si>
  <si>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</si>
  <si>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</si>
  <si>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</si>
  <si>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</si>
  <si>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</si>
  <si>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</si>
  <si>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</si>
  <si>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</si>
  <si>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</si>
  <si>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</si>
  <si>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</si>
  <si>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</si>
  <si>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</si>
  <si>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</si>
  <si>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</si>
  <si>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</si>
  <si>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</si>
  <si>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</si>
  <si>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</si>
  <si>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</si>
  <si>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</si>
  <si>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</si>
  <si>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</si>
  <si>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</si>
  <si>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</si>
  <si>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</si>
  <si>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</si>
  <si>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</si>
  <si>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</si>
  <si>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</si>
  <si>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</si>
  <si>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</si>
  <si>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</si>
  <si>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</si>
  <si>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</si>
  <si>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</si>
  <si>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</si>
  <si>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</si>
  <si>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</si>
  <si>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</si>
  <si>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</si>
  <si>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</si>
  <si>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</si>
  <si>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</si>
  <si>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</si>
  <si>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</si>
  <si>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</si>
  <si>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</si>
  <si>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</si>
  <si>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</si>
  <si>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</si>
  <si>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</si>
  <si>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</si>
  <si>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</si>
  <si>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</si>
  <si>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</si>
  <si>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</si>
  <si>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</si>
  <si>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</si>
  <si>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</si>
  <si>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</si>
  <si>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</si>
  <si>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</si>
  <si>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</si>
  <si>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</si>
  <si>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</si>
  <si>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</si>
  <si>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</si>
  <si>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</si>
  <si>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</si>
  <si>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</si>
  <si>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</si>
  <si>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</si>
  <si>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</si>
  <si>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</si>
  <si>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</si>
  <si>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</si>
  <si>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</si>
  <si>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</si>
  <si>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</si>
  <si>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</si>
  <si>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</si>
  <si>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</si>
  <si>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</si>
  <si>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</si>
  <si>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</si>
  <si>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</si>
  <si>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</si>
  <si>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</si>
  <si>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</si>
  <si>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</si>
  <si>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</si>
  <si>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</si>
  <si>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</si>
  <si>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</si>
  <si>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</si>
  <si>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</si>
  <si>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</si>
  <si>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</si>
  <si>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</si>
  <si>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</si>
  <si>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</si>
  <si>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</si>
  <si>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</si>
  <si>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</si>
  <si>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</si>
  <si>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</si>
  <si>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</si>
  <si>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</si>
  <si>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</si>
  <si>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</si>
  <si>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</si>
  <si>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</si>
  <si>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</si>
  <si>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</si>
  <si>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</si>
  <si>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</si>
  <si>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</si>
  <si>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</si>
  <si>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</si>
  <si>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</si>
  <si>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</si>
  <si>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</si>
  <si>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</si>
  <si>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</si>
  <si>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</si>
  <si>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</si>
  <si>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</si>
  <si>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</si>
  <si>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</si>
  <si>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</si>
  <si>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</si>
  <si>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</si>
  <si>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</si>
  <si>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</si>
  <si>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</si>
  <si>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</si>
  <si>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</si>
  <si>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</si>
  <si>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</si>
  <si>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</si>
  <si>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</si>
  <si>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</si>
  <si>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</si>
  <si>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</si>
  <si>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</si>
  <si>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</si>
  <si>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</si>
  <si>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</si>
  <si>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</si>
  <si>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</si>
  <si>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</si>
  <si>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</si>
  <si>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</si>
  <si>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</si>
  <si>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</si>
  <si>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</si>
  <si>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</si>
  <si>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</si>
  <si>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</si>
  <si>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</si>
  <si>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</si>
  <si>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</si>
  <si>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</si>
  <si>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</si>
  <si>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</si>
  <si>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</si>
  <si>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</si>
  <si>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</si>
  <si>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</si>
  <si>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</si>
  <si>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</si>
  <si>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</si>
  <si>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</si>
  <si>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</si>
  <si>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</si>
  <si>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</si>
  <si>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</si>
  <si>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</si>
  <si>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</si>
  <si>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</si>
  <si>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</si>
  <si>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</si>
  <si>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</si>
  <si>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</si>
  <si>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</si>
  <si>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</si>
  <si>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</si>
  <si>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</si>
  <si>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</si>
  <si>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</si>
  <si>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</si>
  <si>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</si>
  <si>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</si>
  <si>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</si>
  <si>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</si>
  <si>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</si>
  <si>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</si>
  <si>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</si>
  <si>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</si>
  <si>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</si>
  <si>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</si>
  <si>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</si>
  <si>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</si>
  <si>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</si>
  <si>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</si>
  <si>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</si>
  <si>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</si>
  <si>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</si>
  <si>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</si>
  <si>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</si>
  <si>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</si>
  <si>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</si>
  <si>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</si>
  <si>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</si>
  <si>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</si>
  <si>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</si>
  <si>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</si>
  <si>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</si>
  <si>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</si>
  <si>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</si>
  <si>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</si>
  <si>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</si>
  <si>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</si>
  <si>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</si>
  <si>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</si>
  <si>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</si>
  <si>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</si>
  <si>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</si>
  <si>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</si>
  <si>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</si>
  <si>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</si>
  <si>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</si>
  <si>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</si>
  <si>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</si>
  <si>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</si>
  <si>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</si>
  <si>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</si>
  <si>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</si>
  <si>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</si>
  <si>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</si>
  <si>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</si>
  <si>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</si>
  <si>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</si>
  <si>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</si>
  <si>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</si>
  <si>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</si>
  <si>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</si>
  <si>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</si>
  <si>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</si>
  <si>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</si>
  <si>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</si>
  <si>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</si>
  <si>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</si>
  <si>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</si>
  <si>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</si>
  <si>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</si>
  <si>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</si>
  <si>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</si>
  <si>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</si>
  <si>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</si>
  <si>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</si>
  <si>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</si>
  <si>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</si>
  <si>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</si>
  <si>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</si>
  <si>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</si>
  <si>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</si>
  <si>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</si>
  <si>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</si>
  <si>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</si>
  <si>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</si>
  <si>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</si>
  <si>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</si>
  <si>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</si>
  <si>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</si>
  <si>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</si>
  <si>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</si>
  <si>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</si>
  <si>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</si>
  <si>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</si>
  <si>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</si>
  <si>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</si>
  <si>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</si>
  <si>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</si>
  <si>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</si>
  <si>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</si>
  <si>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</si>
  <si>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</si>
  <si>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</si>
  <si>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</si>
  <si>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</si>
  <si>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</si>
  <si>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</si>
  <si>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</si>
  <si>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</si>
  <si>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</si>
  <si>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</si>
  <si>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</si>
  <si>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</si>
  <si>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</si>
  <si>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</si>
  <si>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</si>
  <si>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</si>
  <si>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</si>
  <si>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</si>
  <si>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</si>
  <si>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</si>
  <si>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</si>
  <si>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</si>
  <si>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</si>
  <si>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</si>
  <si>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</si>
  <si>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</si>
  <si>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</si>
  <si>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</si>
  <si>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</si>
  <si>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</si>
  <si>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</si>
  <si>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</si>
  <si>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</si>
  <si>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</si>
  <si>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</si>
  <si>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</si>
  <si>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</si>
  <si>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</si>
  <si>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</si>
  <si>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</si>
  <si>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</si>
  <si>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</si>
  <si>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</si>
  <si>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</si>
  <si>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</si>
  <si>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</si>
  <si>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</si>
  <si>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</si>
  <si>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</si>
  <si>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</si>
  <si>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</si>
  <si>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</si>
  <si>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</si>
  <si>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</si>
  <si>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</si>
  <si>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</si>
  <si>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</si>
  <si>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</si>
  <si>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</si>
  <si>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</si>
  <si>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</si>
  <si>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</si>
  <si>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</si>
  <si>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</si>
  <si>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</si>
  <si>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</si>
  <si>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</si>
  <si>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</si>
  <si>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</si>
  <si>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</si>
  <si>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</si>
  <si>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</si>
  <si>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</si>
  <si>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</si>
  <si>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</si>
  <si>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</si>
  <si>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</si>
  <si>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</si>
  <si>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</si>
  <si>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</si>
  <si>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</si>
  <si>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</si>
  <si>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</si>
  <si>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</si>
  <si>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</si>
  <si>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</si>
  <si>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</si>
  <si>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</si>
  <si>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</si>
  <si>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</si>
  <si>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</si>
  <si>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</si>
  <si>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</si>
  <si>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</si>
  <si>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</si>
  <si>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</si>
  <si>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</si>
  <si>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</si>
  <si>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</si>
  <si>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</si>
  <si>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</si>
  <si>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</si>
  <si>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</si>
  <si>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</si>
  <si>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</si>
  <si>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</si>
  <si>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</si>
  <si>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</si>
  <si>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</si>
  <si>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</si>
  <si>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</si>
  <si>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</si>
  <si>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</si>
  <si>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</si>
  <si>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</si>
  <si>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</si>
  <si>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</si>
  <si>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</si>
  <si>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</si>
  <si>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</si>
  <si>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</si>
  <si>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</si>
  <si>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</si>
  <si>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</si>
  <si>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</si>
  <si>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</si>
  <si>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</si>
  <si>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</si>
  <si>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</si>
  <si>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</si>
  <si>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</si>
  <si>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</si>
  <si>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</si>
  <si>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</si>
  <si>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</si>
  <si>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</si>
  <si>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</si>
  <si>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</si>
  <si>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</si>
  <si>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</si>
  <si>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</si>
  <si>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</si>
  <si>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</si>
  <si>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</si>
  <si>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</si>
  <si>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</si>
  <si>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</si>
  <si>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</si>
  <si>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</si>
  <si>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</si>
  <si>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</si>
  <si>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</si>
  <si>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</si>
  <si>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</si>
  <si>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</si>
  <si>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</si>
  <si>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</si>
  <si>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</si>
  <si>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</si>
  <si>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</si>
  <si>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</si>
  <si>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</si>
  <si>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</si>
  <si>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</si>
  <si>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</si>
  <si>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</si>
  <si>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</si>
  <si>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</si>
  <si>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</si>
  <si>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</si>
  <si>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</si>
  <si>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</si>
  <si>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</si>
  <si>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</si>
  <si>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</si>
  <si>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</si>
  <si>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</si>
  <si>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</si>
  <si>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</si>
  <si>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</si>
  <si>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</si>
  <si>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</si>
  <si>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</si>
  <si>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</si>
  <si>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</si>
  <si>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</si>
  <si>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</si>
  <si>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</si>
  <si>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</si>
  <si>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</si>
  <si>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</si>
  <si>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</si>
  <si>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</si>
  <si>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</si>
  <si>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</si>
  <si>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</si>
  <si>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</si>
  <si>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</si>
  <si>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</si>
  <si>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</si>
  <si>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</si>
  <si>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</si>
  <si>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</si>
  <si>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</si>
  <si>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</si>
  <si>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</si>
  <si>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</si>
  <si>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</si>
  <si>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</si>
  <si>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</si>
  <si>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</si>
  <si>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</si>
  <si>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</si>
  <si>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</si>
  <si>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</si>
  <si>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</si>
  <si>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</si>
  <si>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</si>
  <si>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</si>
  <si>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</si>
  <si>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</si>
  <si>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</si>
  <si>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</si>
  <si>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</si>
  <si>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</si>
  <si>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</si>
  <si>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</si>
  <si>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</si>
  <si>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</si>
  <si>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</si>
  <si>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</si>
  <si>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</si>
  <si>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</si>
  <si>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</si>
  <si>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</si>
  <si>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</si>
  <si>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</si>
  <si>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</si>
  <si>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</si>
  <si>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</si>
  <si>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</si>
  <si>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</si>
  <si>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</si>
  <si>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</si>
  <si>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</si>
  <si>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</si>
  <si>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</si>
  <si>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</si>
  <si>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</si>
  <si>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</si>
  <si>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</si>
  <si>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</si>
  <si>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</si>
  <si>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</si>
  <si>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</si>
  <si>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</si>
  <si>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</si>
  <si>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</si>
  <si>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</si>
  <si>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</si>
  <si>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</si>
  <si>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</si>
  <si>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</si>
  <si>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</si>
  <si>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</si>
  <si>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</si>
  <si>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</si>
  <si>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</si>
  <si>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</si>
  <si>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</si>
  <si>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</si>
  <si>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</si>
  <si>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</si>
  <si>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</si>
  <si>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</si>
  <si>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</si>
  <si>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</si>
  <si>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</si>
  <si>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</si>
  <si>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</si>
  <si>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</si>
  <si>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</si>
  <si>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</si>
  <si>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</si>
  <si>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</si>
  <si>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</si>
  <si>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</si>
  <si>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</si>
  <si>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</si>
  <si>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</si>
  <si>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</si>
  <si>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</si>
  <si>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</si>
  <si>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</si>
  <si>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</si>
  <si>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</si>
  <si>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</si>
  <si>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</si>
  <si>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</si>
  <si>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</si>
  <si>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</si>
  <si>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</si>
  <si>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</si>
  <si>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</si>
  <si>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</si>
  <si>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</si>
  <si>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</si>
  <si>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</si>
  <si>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</si>
  <si>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</si>
  <si>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</si>
  <si>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</si>
  <si>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</si>
  <si>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</si>
  <si>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</si>
  <si>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</si>
  <si>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</si>
  <si>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</si>
  <si>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</si>
  <si>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</si>
  <si>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</si>
  <si>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</si>
  <si>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</si>
  <si>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</si>
  <si>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</si>
  <si>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</si>
  <si>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</si>
  <si>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</si>
  <si>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</si>
  <si>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</si>
  <si>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</si>
  <si>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</si>
  <si>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</si>
  <si>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</si>
  <si>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</si>
  <si>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</si>
  <si>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</si>
  <si>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</si>
  <si>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</si>
  <si>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</si>
  <si>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</si>
  <si>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</si>
  <si>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</si>
  <si>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</si>
  <si>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</si>
  <si>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</si>
  <si>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</si>
  <si>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</si>
  <si>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</si>
  <si>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</si>
  <si>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</si>
  <si>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</si>
  <si>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</si>
  <si>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</si>
  <si>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</si>
  <si>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</si>
  <si>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</si>
  <si>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</si>
  <si>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</si>
  <si>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</si>
  <si>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</si>
  <si>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</si>
  <si>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</si>
  <si>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</si>
  <si>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</si>
  <si>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</si>
  <si>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</si>
  <si>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</si>
  <si>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</si>
  <si>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</si>
  <si>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</si>
  <si>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</si>
  <si>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</si>
  <si>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</si>
  <si>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</si>
  <si>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</si>
  <si>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</si>
  <si>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</si>
  <si>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</si>
  <si>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</si>
  <si>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</si>
  <si>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</si>
  <si>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</si>
  <si>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</si>
  <si>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</si>
  <si>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</si>
  <si>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</si>
  <si>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</si>
  <si>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</si>
  <si>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</si>
  <si>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</si>
  <si>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</si>
  <si>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</si>
  <si>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</si>
  <si>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</si>
  <si>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</si>
  <si>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</si>
  <si>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</si>
  <si>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</si>
  <si>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</si>
  <si>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</si>
  <si>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</si>
  <si>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</si>
  <si>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</si>
  <si>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</si>
  <si>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</si>
  <si>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</si>
  <si>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</si>
  <si>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</si>
  <si>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</si>
  <si>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</si>
  <si>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</si>
  <si>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</si>
  <si>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</si>
  <si>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</si>
  <si>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</si>
  <si>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</si>
  <si>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</si>
  <si>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</si>
  <si>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</si>
  <si>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</si>
  <si>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</si>
  <si>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</si>
  <si>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</si>
  <si>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</si>
  <si>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</si>
  <si>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</si>
  <si>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</si>
  <si>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</si>
  <si>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</si>
  <si>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</si>
  <si>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</si>
  <si>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</si>
  <si>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</si>
  <si>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</si>
  <si>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</si>
  <si>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</si>
  <si>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</si>
  <si>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</si>
  <si>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</si>
  <si>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</si>
  <si>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</si>
  <si>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</si>
  <si>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</si>
  <si>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</si>
  <si>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</si>
  <si>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</si>
  <si>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</si>
  <si>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</si>
  <si>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</si>
  <si>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</si>
  <si>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</si>
  <si>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</si>
  <si>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</si>
  <si>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</si>
  <si>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</si>
  <si>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</si>
  <si>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</si>
  <si>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</si>
  <si>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</si>
  <si>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</si>
  <si>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</si>
  <si>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</si>
  <si>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</si>
  <si>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</si>
  <si>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</si>
  <si>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</si>
  <si>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</si>
  <si>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</si>
  <si>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</si>
  <si>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</si>
  <si>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</si>
  <si>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</si>
  <si>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</si>
  <si>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</si>
  <si>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</si>
  <si>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</si>
  <si>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</si>
  <si>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</si>
  <si>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</si>
  <si>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</si>
  <si>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</si>
  <si>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</si>
  <si>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</si>
  <si>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</si>
  <si>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</si>
  <si>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</si>
  <si>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</si>
  <si>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</si>
  <si>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</si>
  <si>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</si>
  <si>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</si>
  <si>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</si>
  <si>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</si>
  <si>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</si>
  <si>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</si>
  <si>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</si>
  <si>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</si>
  <si>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</si>
  <si>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</si>
  <si>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</si>
  <si>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</si>
  <si>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</si>
  <si>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</si>
  <si>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</si>
  <si>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</si>
  <si>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</si>
  <si>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</si>
  <si>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</si>
  <si>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</si>
  <si>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</si>
  <si>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</si>
  <si>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</si>
  <si>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</si>
  <si>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</si>
  <si>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</si>
  <si>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</si>
  <si>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</si>
  <si>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</si>
  <si>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</si>
  <si>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</si>
  <si>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</si>
  <si>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</si>
  <si>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</si>
  <si>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</si>
  <si>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</si>
  <si>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</si>
  <si>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</si>
  <si>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</si>
  <si>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</si>
  <si>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</si>
  <si>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</si>
  <si>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</si>
  <si>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</si>
  <si>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</si>
  <si>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</si>
  <si>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</si>
  <si>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</si>
  <si>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</si>
  <si>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</si>
  <si>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</si>
  <si>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</si>
  <si>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</si>
  <si>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</si>
  <si>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</si>
  <si>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</si>
  <si>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</si>
  <si>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</si>
  <si>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</si>
  <si>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</si>
  <si>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</si>
  <si>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</si>
  <si>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</si>
  <si>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</si>
  <si>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</si>
  <si>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</si>
  <si>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</si>
  <si>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</si>
  <si>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</si>
  <si>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</si>
  <si>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</si>
  <si>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</si>
  <si>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</si>
  <si>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</si>
  <si>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</si>
  <si>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</si>
  <si>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</si>
  <si>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</si>
  <si>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</si>
  <si>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</si>
  <si>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</si>
  <si>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</si>
  <si>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</si>
  <si>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</si>
  <si>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</si>
  <si>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</si>
  <si>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</si>
  <si>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</si>
  <si>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</si>
  <si>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</si>
  <si>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</si>
  <si>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</si>
  <si>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</si>
  <si>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</si>
  <si>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</si>
  <si>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</si>
  <si>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</si>
  <si>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</si>
  <si>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</si>
  <si>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</si>
  <si>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</si>
  <si>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</si>
  <si>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</si>
  <si>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</si>
  <si>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</si>
  <si>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</si>
  <si>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</si>
  <si>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</si>
  <si>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</si>
  <si>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</si>
  <si>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</si>
  <si>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</si>
  <si>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</si>
  <si>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</si>
  <si>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</si>
  <si>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</si>
  <si>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</si>
  <si>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</si>
  <si>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</si>
  <si>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</si>
  <si>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</si>
  <si>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</si>
  <si>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</si>
  <si>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</si>
  <si>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</si>
  <si>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</si>
  <si>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</si>
  <si>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</si>
  <si>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</si>
  <si>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</si>
  <si>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</si>
  <si>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</si>
  <si>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</si>
  <si>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</si>
  <si>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</si>
  <si>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</si>
  <si>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</si>
  <si>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</si>
  <si>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</si>
  <si>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</si>
  <si>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</si>
  <si>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</si>
  <si>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</si>
  <si>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</si>
  <si>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</si>
  <si>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</si>
  <si>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</si>
  <si>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</si>
  <si>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</si>
  <si>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</si>
  <si>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</si>
  <si>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</si>
  <si>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</si>
  <si>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</si>
  <si>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</si>
  <si>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</si>
  <si>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</si>
  <si>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</si>
  <si>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</si>
  <si>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</si>
  <si>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</si>
  <si>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</si>
  <si>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</si>
  <si>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</si>
  <si>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</si>
  <si>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</si>
  <si>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</si>
  <si>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</si>
  <si>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</si>
  <si>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</si>
  <si>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</si>
  <si>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</si>
  <si>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</si>
  <si>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</si>
  <si>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</si>
  <si>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</si>
  <si>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</si>
  <si>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</si>
  <si>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</si>
  <si>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</si>
  <si>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</si>
  <si>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</si>
  <si>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</si>
  <si>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</si>
  <si>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</si>
  <si>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</si>
  <si>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</si>
  <si>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</si>
  <si>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</si>
  <si>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</si>
  <si>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</si>
  <si>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</si>
  <si>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</si>
  <si>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</si>
  <si>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</si>
  <si>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</si>
  <si>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</si>
  <si>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</si>
  <si>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</si>
  <si>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</si>
  <si>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</si>
  <si>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</si>
  <si>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</si>
  <si>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</si>
  <si>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</si>
  <si>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</si>
  <si>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</si>
  <si>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</si>
  <si>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</si>
  <si>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</si>
  <si>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</si>
  <si>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</si>
  <si>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</si>
  <si>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</si>
  <si>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</si>
  <si>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</si>
  <si>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</si>
  <si>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</si>
  <si>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</si>
  <si>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</si>
  <si>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</si>
  <si>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</si>
  <si>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</si>
  <si>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</si>
  <si>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</si>
  <si>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</si>
  <si>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</si>
  <si>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</si>
  <si>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</si>
  <si>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</si>
  <si>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</si>
  <si>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</si>
  <si>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</si>
  <si>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</si>
  <si>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</si>
  <si>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</si>
  <si>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</si>
  <si>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</si>
  <si>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</si>
  <si>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</si>
  <si>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</si>
  <si>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</si>
  <si>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</si>
  <si>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</si>
  <si>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</si>
  <si>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</si>
  <si>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</si>
  <si>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</si>
  <si>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</si>
  <si>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</si>
  <si>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</si>
  <si>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</si>
  <si>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</si>
  <si>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</si>
  <si>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</si>
  <si>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</si>
  <si>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</si>
  <si>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</si>
  <si>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</si>
  <si>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</si>
  <si>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</si>
  <si>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</si>
  <si>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</si>
  <si>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</si>
  <si>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</si>
  <si>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</si>
  <si>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</si>
  <si>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</si>
  <si>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</si>
  <si>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</si>
  <si>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</si>
  <si>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</si>
  <si>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</si>
  <si>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</si>
  <si>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</si>
  <si>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</si>
  <si>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</si>
  <si>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</si>
  <si>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</si>
  <si>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</si>
  <si>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</si>
  <si>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</si>
  <si>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</si>
  <si>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</si>
  <si>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</si>
  <si>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</si>
  <si>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</si>
  <si>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</si>
  <si>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</si>
  <si>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</si>
  <si>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</si>
  <si>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</si>
  <si>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</si>
  <si>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</si>
  <si>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</si>
  <si>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</si>
  <si>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</si>
  <si>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</si>
  <si>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</si>
  <si>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</si>
  <si>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</si>
  <si>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</si>
  <si>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</si>
  <si>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</si>
  <si>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</si>
  <si>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</si>
  <si>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</si>
  <si>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</si>
  <si>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</si>
  <si>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</si>
  <si>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</si>
  <si>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</si>
  <si>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</si>
  <si>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</si>
  <si>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</si>
  <si>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</si>
  <si>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</si>
  <si>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</si>
  <si>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</si>
  <si>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</si>
  <si>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</si>
  <si>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</si>
  <si>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</si>
  <si>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</si>
  <si>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</si>
  <si>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</si>
  <si>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</si>
  <si>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</si>
  <si>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</si>
  <si>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</si>
  <si>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</si>
  <si>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</si>
  <si>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</si>
  <si>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</si>
  <si>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</si>
  <si>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</si>
  <si>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</si>
  <si>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</si>
  <si>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</si>
  <si>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</si>
  <si>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</si>
  <si>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</si>
  <si>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</si>
  <si>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</si>
  <si>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</si>
  <si>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</si>
  <si>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</si>
  <si>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</si>
  <si>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</si>
  <si>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</si>
  <si>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</si>
  <si>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</si>
  <si>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</si>
  <si>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</si>
  <si>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</si>
  <si>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</si>
  <si>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</si>
  <si>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</si>
  <si>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</si>
  <si>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</si>
  <si>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</si>
  <si>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</si>
  <si>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</si>
  <si>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</si>
  <si>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</si>
  <si>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</si>
  <si>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</si>
  <si>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</si>
  <si>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</si>
  <si>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</si>
  <si>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</si>
  <si>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</si>
  <si>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</si>
  <si>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</si>
  <si>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</si>
  <si>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</si>
  <si>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</si>
  <si>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</si>
  <si>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</si>
  <si>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</si>
  <si>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</si>
  <si>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</si>
  <si>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</si>
  <si>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</si>
  <si>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</si>
  <si>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</si>
  <si>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</si>
  <si>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</si>
  <si>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</si>
  <si>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</si>
  <si>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</si>
  <si>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</si>
  <si>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</si>
  <si>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</si>
  <si>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</si>
  <si>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</si>
  <si>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</si>
  <si>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</si>
  <si>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</si>
  <si>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</si>
  <si>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</si>
  <si>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</si>
  <si>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</si>
  <si>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</si>
  <si>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</si>
  <si>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</si>
  <si>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</si>
  <si>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</si>
  <si>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</si>
  <si>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</si>
  <si>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</si>
  <si>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</si>
  <si>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</si>
  <si>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</si>
  <si>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</si>
  <si>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</si>
  <si>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</si>
  <si>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</si>
  <si>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</si>
  <si>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</si>
  <si>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</si>
  <si>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</si>
  <si>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</si>
  <si>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</si>
  <si>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</si>
  <si>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</si>
  <si>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</si>
  <si>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</si>
  <si>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</si>
  <si>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</si>
  <si>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</si>
  <si>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</si>
  <si>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</si>
  <si>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</si>
  <si>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</si>
  <si>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</si>
  <si>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</si>
  <si>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</si>
  <si>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</si>
  <si>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</si>
  <si>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</si>
  <si>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</si>
  <si>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</si>
  <si>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</si>
  <si>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</si>
  <si>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</si>
  <si>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</si>
  <si>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</si>
  <si>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</si>
  <si>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</si>
  <si>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</si>
  <si>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</si>
  <si>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</si>
  <si>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</si>
  <si>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</si>
  <si>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</si>
  <si>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</si>
  <si>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</si>
  <si>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</si>
  <si>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</si>
  <si>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</si>
  <si>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</si>
  <si>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</si>
  <si>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</si>
  <si>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</si>
  <si>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</si>
  <si>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</si>
  <si>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</si>
  <si>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</si>
  <si>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</si>
  <si>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</si>
  <si>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</si>
  <si>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</si>
  <si>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</si>
  <si>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</si>
  <si>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</si>
  <si>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</si>
  <si>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</si>
  <si>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</si>
  <si>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</si>
  <si>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</si>
  <si>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</si>
  <si>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</si>
  <si>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</si>
  <si>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</si>
  <si>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</si>
  <si>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</si>
  <si>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</si>
  <si>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</si>
  <si>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</si>
  <si>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</si>
  <si>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</si>
  <si>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</si>
  <si>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</si>
  <si>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</si>
  <si>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</si>
  <si>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</si>
  <si>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</si>
  <si>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</si>
  <si>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</si>
  <si>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</si>
  <si>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</si>
  <si>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</si>
  <si>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</si>
  <si>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</si>
  <si>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</si>
  <si>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</si>
  <si>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</si>
  <si>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</si>
  <si>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</si>
  <si>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</si>
  <si>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</si>
  <si>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</si>
  <si>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</si>
  <si>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</si>
  <si>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</si>
  <si>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</si>
  <si>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</si>
  <si>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</si>
  <si>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</si>
  <si>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</si>
  <si>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</si>
  <si>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</si>
  <si>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</si>
  <si>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</si>
  <si>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</si>
  <si>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</si>
  <si>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</si>
  <si>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</si>
  <si>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</si>
  <si>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</si>
  <si>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</si>
  <si>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</si>
  <si>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</si>
  <si>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</si>
  <si>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</si>
  <si>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</si>
  <si>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</si>
  <si>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</si>
  <si>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</si>
  <si>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</si>
  <si>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</si>
  <si>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</si>
  <si>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</si>
  <si>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</si>
  <si>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</si>
  <si>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</si>
  <si>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</si>
  <si>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</si>
  <si>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</si>
  <si>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</si>
  <si>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</si>
  <si>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</si>
  <si>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</si>
  <si>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</si>
  <si>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</si>
  <si>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</si>
  <si>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</si>
  <si>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</si>
  <si>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</si>
  <si>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</si>
  <si>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</si>
  <si>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</si>
  <si>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</si>
  <si>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</si>
  <si>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</si>
  <si>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</si>
  <si>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</si>
  <si>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</si>
  <si>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</si>
  <si>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</si>
  <si>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</si>
  <si>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</si>
  <si>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</si>
  <si>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</si>
  <si>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</si>
  <si>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</si>
  <si>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</si>
  <si>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</si>
  <si>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</si>
  <si>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</si>
  <si>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</si>
  <si>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</si>
  <si>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</si>
  <si>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</si>
  <si>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</si>
  <si>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</si>
  <si>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</si>
  <si>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</si>
  <si>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</si>
  <si>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</si>
  <si>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</si>
  <si>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</si>
  <si>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</si>
  <si>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</si>
  <si>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</si>
  <si>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</si>
  <si>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</si>
  <si>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</si>
  <si>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</si>
  <si>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</si>
  <si>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</si>
  <si>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</si>
  <si>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</si>
  <si>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</si>
  <si>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</si>
  <si>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</si>
  <si>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</si>
  <si>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</si>
  <si>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</si>
  <si>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</si>
  <si>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</si>
  <si>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</si>
  <si>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</si>
  <si>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</si>
  <si>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</si>
  <si>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</si>
  <si>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</si>
  <si>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</si>
  <si>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</si>
  <si>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</si>
  <si>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</si>
  <si>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</si>
  <si>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</si>
  <si>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</si>
  <si>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</si>
  <si>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</si>
  <si>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</si>
  <si>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</si>
  <si>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</si>
  <si>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</si>
  <si>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</si>
  <si>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</si>
  <si>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</si>
  <si>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</si>
  <si>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</si>
  <si>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</si>
  <si>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</si>
  <si>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</si>
  <si>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</si>
  <si>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</si>
  <si>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</si>
  <si>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</si>
  <si>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</si>
  <si>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</si>
  <si>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</si>
  <si>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</si>
  <si>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</si>
  <si>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</si>
  <si>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</si>
  <si>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</si>
  <si>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</si>
  <si>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</si>
  <si>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</si>
  <si>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</si>
  <si>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</si>
  <si>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</si>
  <si>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</si>
  <si>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</si>
  <si>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</si>
  <si>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</si>
  <si>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</si>
  <si>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</si>
  <si>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</si>
  <si>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</si>
  <si>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</si>
  <si>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</si>
  <si>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</si>
  <si>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</si>
  <si>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</si>
  <si>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</si>
  <si>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</si>
  <si>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</si>
  <si>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</si>
  <si>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</si>
  <si>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</si>
  <si>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</si>
  <si>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</si>
  <si>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</si>
  <si>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</si>
  <si>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</si>
  <si>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</si>
  <si>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</si>
  <si>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</si>
  <si>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</si>
  <si>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</si>
  <si>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</si>
  <si>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</si>
  <si>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</si>
  <si>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</si>
  <si>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</si>
  <si>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</si>
  <si>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</si>
  <si>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</si>
  <si>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</si>
  <si>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</si>
  <si>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</si>
  <si>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</si>
  <si>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</si>
  <si>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</si>
  <si>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</si>
  <si>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</si>
  <si>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</si>
  <si>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</si>
  <si>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</si>
  <si>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</si>
  <si>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</si>
  <si>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</si>
  <si>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</si>
  <si>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</si>
  <si>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</si>
  <si>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</si>
  <si>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</si>
  <si>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</si>
  <si>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</si>
  <si>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</si>
  <si>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</si>
  <si>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</si>
  <si>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</si>
  <si>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</si>
  <si>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</si>
  <si>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</si>
  <si>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</si>
  <si>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</si>
  <si>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</si>
  <si>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</si>
  <si>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</si>
  <si>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</si>
  <si>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</si>
  <si>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</si>
  <si>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</si>
  <si>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</si>
  <si>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</si>
  <si>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</si>
  <si>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</si>
  <si>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</si>
  <si>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</si>
  <si>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</si>
  <si>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</si>
  <si>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</si>
  <si>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</si>
  <si>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</si>
  <si>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</si>
  <si>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</si>
  <si>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</si>
  <si>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</si>
  <si>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</si>
  <si>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</si>
  <si>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</si>
  <si>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</si>
  <si>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</si>
  <si>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</si>
  <si>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</si>
  <si>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</si>
  <si>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</si>
  <si>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</si>
  <si>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</si>
  <si>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</si>
  <si>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</si>
  <si>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</si>
  <si>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</si>
  <si>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</si>
  <si>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</si>
  <si>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</si>
  <si>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</si>
  <si>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</si>
  <si>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</si>
  <si>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</si>
  <si>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</si>
  <si>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</si>
  <si>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</si>
  <si>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</si>
  <si>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</si>
  <si>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</si>
  <si>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</si>
  <si>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</si>
  <si>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</si>
  <si>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</si>
  <si>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</si>
  <si>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</si>
  <si>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</si>
  <si>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</si>
  <si>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</si>
  <si>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</si>
  <si>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</si>
  <si>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</si>
  <si>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</si>
  <si>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</si>
  <si>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</si>
  <si>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</si>
  <si>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</si>
  <si>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</si>
  <si>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</si>
  <si>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</si>
  <si>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</si>
  <si>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</si>
  <si>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</si>
  <si>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</si>
  <si>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</si>
  <si>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</si>
  <si>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</si>
  <si>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</si>
  <si>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</si>
  <si>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</si>
  <si>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</si>
  <si>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</si>
  <si>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</si>
  <si>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</si>
  <si>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</si>
  <si>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</si>
  <si>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</si>
  <si>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</si>
  <si>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</si>
  <si>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</si>
  <si>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</si>
  <si>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</si>
  <si>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</si>
  <si>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</si>
  <si>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</si>
  <si>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</si>
  <si>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</si>
  <si>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</si>
  <si>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</si>
  <si>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</si>
  <si>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</si>
  <si>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</si>
  <si>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</si>
  <si>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</si>
  <si>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</si>
  <si>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</si>
  <si>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</si>
  <si>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</si>
  <si>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</si>
  <si>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</si>
  <si>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</si>
  <si>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</si>
  <si>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</si>
  <si>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</si>
  <si>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</si>
  <si>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</si>
  <si>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</si>
  <si>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</si>
  <si>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</si>
  <si>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</si>
  <si>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</si>
  <si>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</si>
  <si>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</si>
  <si>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</si>
  <si>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</si>
  <si>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</si>
  <si>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</si>
  <si>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</si>
  <si>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</si>
  <si>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</si>
  <si>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</si>
  <si>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</si>
  <si>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</si>
  <si>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</si>
  <si>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</si>
  <si>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</si>
  <si>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</si>
  <si>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</si>
  <si>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</si>
  <si>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</si>
  <si>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</si>
  <si>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</si>
  <si>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</si>
  <si>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</si>
  <si>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</si>
  <si>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</si>
  <si>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</si>
  <si>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</si>
  <si>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</si>
  <si>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</si>
  <si>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</si>
  <si>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</si>
  <si>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</si>
  <si>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</si>
  <si>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</si>
  <si>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</si>
  <si>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</si>
  <si>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</si>
  <si>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</si>
  <si>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</si>
  <si>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</si>
  <si>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</si>
  <si>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</si>
  <si>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</si>
  <si>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</si>
  <si>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</si>
  <si>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</si>
  <si>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</si>
  <si>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</si>
  <si>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</si>
  <si>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</si>
  <si>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</si>
  <si>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</si>
  <si>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</si>
  <si>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</si>
  <si>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</si>
  <si>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</si>
  <si>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</si>
  <si>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</si>
  <si>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</si>
  <si>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</si>
  <si>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</si>
  <si>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</si>
  <si>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</si>
  <si>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</si>
  <si>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</si>
  <si>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</si>
  <si>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</si>
  <si>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</si>
  <si>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</si>
  <si>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</si>
  <si>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</si>
  <si>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</si>
  <si>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</si>
  <si>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</si>
  <si>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</si>
  <si>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</si>
  <si>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</si>
  <si>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</si>
  <si>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</si>
  <si>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</si>
  <si>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</si>
  <si>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</si>
  <si>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</si>
  <si>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</si>
  <si>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</si>
  <si>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</si>
  <si>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</si>
  <si>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</si>
  <si>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</si>
  <si>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</si>
  <si>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</si>
  <si>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</si>
  <si>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</si>
  <si>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</si>
  <si>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</si>
  <si>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</si>
  <si>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</si>
  <si>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</si>
  <si>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</si>
  <si>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</si>
  <si>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</si>
  <si>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</si>
  <si>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</si>
  <si>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</si>
  <si>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</si>
  <si>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</si>
  <si>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</si>
  <si>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</si>
  <si>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</si>
  <si>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</si>
  <si>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</si>
  <si>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</si>
  <si>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</si>
  <si>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</si>
  <si>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</si>
  <si>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</si>
  <si>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</si>
  <si>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</si>
  <si>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</si>
  <si>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</si>
  <si>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</si>
  <si>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</si>
  <si>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</si>
  <si>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</si>
  <si>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</si>
  <si>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</si>
  <si>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</si>
  <si>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</si>
  <si>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</si>
  <si>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</si>
  <si>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</si>
  <si>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</si>
  <si>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</si>
  <si>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</si>
  <si>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</si>
  <si>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</si>
  <si>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</si>
  <si>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</si>
  <si>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</si>
  <si>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</si>
  <si>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</si>
  <si>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</si>
  <si>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</si>
  <si>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</si>
  <si>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</si>
  <si>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</si>
  <si>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</si>
  <si>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</si>
  <si>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</si>
  <si>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</si>
  <si>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</si>
  <si>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</si>
  <si>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</si>
  <si>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</si>
  <si>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</si>
  <si>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</si>
  <si>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</si>
  <si>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</si>
  <si>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</si>
  <si>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</si>
  <si>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</si>
  <si>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</si>
  <si>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</si>
  <si>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</si>
  <si>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</si>
  <si>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</si>
  <si>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</si>
  <si>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</si>
  <si>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</si>
  <si>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</si>
  <si>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</si>
  <si>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</si>
  <si>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</si>
  <si>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</si>
  <si>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</si>
  <si>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</si>
  <si>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</si>
  <si>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</si>
  <si>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</si>
  <si>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</si>
  <si>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</si>
  <si>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</si>
  <si>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</si>
  <si>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</si>
  <si>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</si>
  <si>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</si>
  <si>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</si>
  <si>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</si>
  <si>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</si>
  <si>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</si>
  <si>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</si>
  <si>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</si>
  <si>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</si>
  <si>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</si>
  <si>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</si>
  <si>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</si>
  <si>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</si>
  <si>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</si>
  <si>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</si>
  <si>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</si>
  <si>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</si>
  <si>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</si>
  <si>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</si>
  <si>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</si>
  <si>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</si>
  <si>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</si>
  <si>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</si>
  <si>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</si>
  <si>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</si>
  <si>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</si>
  <si>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</si>
  <si>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</si>
  <si>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</si>
  <si>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</si>
  <si>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</si>
  <si>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</si>
  <si>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</si>
  <si>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</si>
  <si>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</si>
  <si>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</si>
  <si>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</si>
  <si>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</si>
  <si>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</si>
  <si>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</si>
  <si>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</si>
  <si>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</si>
  <si>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</si>
  <si>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</si>
  <si>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</si>
  <si>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</si>
  <si>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</si>
  <si>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</si>
  <si>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</si>
  <si>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</si>
  <si>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</si>
  <si>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</si>
  <si>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</si>
  <si>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</si>
  <si>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</si>
  <si>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</si>
  <si>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</si>
  <si>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</si>
  <si>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</si>
  <si>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</si>
  <si>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</si>
  <si>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</si>
  <si>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</si>
  <si>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</si>
  <si>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</si>
  <si>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</si>
  <si>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</si>
  <si>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</si>
  <si>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</si>
  <si>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</si>
  <si>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</si>
  <si>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</si>
  <si>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</si>
  <si>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</si>
  <si>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</si>
  <si>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</si>
  <si>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</si>
  <si>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</si>
  <si>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</si>
  <si>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</si>
  <si>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</si>
  <si>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</si>
  <si>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</si>
  <si>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</si>
  <si>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</si>
  <si>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</si>
  <si>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</si>
  <si>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</si>
  <si>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</si>
  <si>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</si>
  <si>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</si>
  <si>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</si>
  <si>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</si>
  <si>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</si>
  <si>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</si>
  <si>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</si>
  <si>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</si>
  <si>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</si>
  <si>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</si>
  <si>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</si>
  <si>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</si>
  <si>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</si>
  <si>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</si>
  <si>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</si>
  <si>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</si>
  <si>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</si>
  <si>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</si>
  <si>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</si>
  <si>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</si>
  <si>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</si>
  <si>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</si>
  <si>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</si>
  <si>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</si>
  <si>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</si>
  <si>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</si>
  <si>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</si>
  <si>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</si>
  <si>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</si>
  <si>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</si>
  <si>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</si>
  <si>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</si>
  <si>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</si>
  <si>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</si>
  <si>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</si>
  <si>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</si>
  <si>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</si>
  <si>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</si>
  <si>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</si>
  <si>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</si>
  <si>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</si>
  <si>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</si>
  <si>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</si>
  <si>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</si>
  <si>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</si>
  <si>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</si>
  <si>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</si>
  <si>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</si>
  <si>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</si>
  <si>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</si>
  <si>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</si>
  <si>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</si>
  <si>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</si>
  <si>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</si>
  <si>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</si>
  <si>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</si>
  <si>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</si>
  <si>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</si>
  <si>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</si>
  <si>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</si>
  <si>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</si>
  <si>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</si>
  <si>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</si>
  <si>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</si>
  <si>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</si>
  <si>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</si>
  <si>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</si>
  <si>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</si>
  <si>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</si>
  <si>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</si>
  <si>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</si>
  <si>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</si>
  <si>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</si>
  <si>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</si>
  <si>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</si>
  <si>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</si>
  <si>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</si>
  <si>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</si>
  <si>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</si>
  <si>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</si>
  <si>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</si>
  <si>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</si>
  <si>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</si>
  <si>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</si>
  <si>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</si>
  <si>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</si>
  <si>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</si>
  <si>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</si>
  <si>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</si>
  <si>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</si>
  <si>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</si>
  <si>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</si>
  <si>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</si>
  <si>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</si>
  <si>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</si>
  <si>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</si>
  <si>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</si>
  <si>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</si>
  <si>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</si>
  <si>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</si>
  <si>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</si>
  <si>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</si>
  <si>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</si>
  <si>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</si>
  <si>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</si>
  <si>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</si>
  <si>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</si>
  <si>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</si>
  <si>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</si>
  <si>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</si>
  <si>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</si>
  <si>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</si>
  <si>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</si>
  <si>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</si>
  <si>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</si>
  <si>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</si>
  <si>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</si>
  <si>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</si>
  <si>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</si>
  <si>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</si>
  <si>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</si>
  <si>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</si>
  <si>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</si>
  <si>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</si>
  <si>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</si>
  <si>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</si>
  <si>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</si>
  <si>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</si>
  <si>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</si>
  <si>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</si>
  <si>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</si>
  <si>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</si>
  <si>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</si>
  <si>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</si>
  <si>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</si>
  <si>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</si>
  <si>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</si>
  <si>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</si>
  <si>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</si>
  <si>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</si>
  <si>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</si>
  <si>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</si>
  <si>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</si>
  <si>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</si>
  <si>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</si>
  <si>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</si>
  <si>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</si>
  <si>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</si>
  <si>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</si>
  <si>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</si>
  <si>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</si>
  <si>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</si>
  <si>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</si>
  <si>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</si>
  <si>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</si>
  <si>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</si>
  <si>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</si>
  <si>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</si>
  <si>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</si>
  <si>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</si>
  <si>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</si>
  <si>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</si>
  <si>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</si>
  <si>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</si>
  <si>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</si>
  <si>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</si>
  <si>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</si>
  <si>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</si>
  <si>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</si>
  <si>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</si>
  <si>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</si>
  <si>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</si>
  <si>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</si>
  <si>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</si>
  <si>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</si>
  <si>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</si>
  <si>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</si>
  <si>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</si>
  <si>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</si>
  <si>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</si>
  <si>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</si>
  <si>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</si>
  <si>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</si>
  <si>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</si>
  <si>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</si>
  <si>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</si>
  <si>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</si>
  <si>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</si>
  <si>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</si>
  <si>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</si>
  <si>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</si>
  <si>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</si>
  <si>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</si>
  <si>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</si>
  <si>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</si>
  <si>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</si>
  <si>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</si>
  <si>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</si>
  <si>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</si>
  <si>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</si>
  <si>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</si>
  <si>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</si>
  <si>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</si>
  <si>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</si>
  <si>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</si>
  <si>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</si>
  <si>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</si>
  <si>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</si>
  <si>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</si>
  <si>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</si>
  <si>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</si>
  <si>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</si>
  <si>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</si>
  <si>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</si>
  <si>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</si>
  <si>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</si>
  <si>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</si>
  <si>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</si>
  <si>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</si>
  <si>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</si>
  <si>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</si>
  <si>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</si>
  <si>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</si>
  <si>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</si>
  <si>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</si>
  <si>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</si>
  <si>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</si>
  <si>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</si>
  <si>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</si>
  <si>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</si>
  <si>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</si>
  <si>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</si>
  <si>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</si>
  <si>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</si>
  <si>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</si>
  <si>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</si>
  <si>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</si>
  <si>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</si>
  <si>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</si>
  <si>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</si>
  <si>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</si>
  <si>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</si>
  <si>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</si>
  <si>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</si>
  <si>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</si>
  <si>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</si>
  <si>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</si>
  <si>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</si>
  <si>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</si>
  <si>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</si>
  <si>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</si>
  <si>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</si>
  <si>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</si>
  <si>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</si>
  <si>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</si>
  <si>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</si>
  <si>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</si>
  <si>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</si>
  <si>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</si>
  <si>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</si>
  <si>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</si>
  <si>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</si>
  <si>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</si>
  <si>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</si>
  <si>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</si>
  <si>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</si>
  <si>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</si>
  <si>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</si>
  <si>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</si>
  <si>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</si>
  <si>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</si>
  <si>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</si>
  <si>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</si>
  <si>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</si>
  <si>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</si>
  <si>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</si>
  <si>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</si>
  <si>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</si>
  <si>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</si>
  <si>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</si>
  <si>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</si>
  <si>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</si>
  <si>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</si>
  <si>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</si>
  <si>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</si>
  <si>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</si>
  <si>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</si>
  <si>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</si>
  <si>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</si>
  <si>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</si>
  <si>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</si>
  <si>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</si>
  <si>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</si>
  <si>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</si>
  <si>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</si>
  <si>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</si>
  <si>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</si>
  <si>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</si>
  <si>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</si>
  <si>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</si>
  <si>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</si>
  <si>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</si>
  <si>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</si>
  <si>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</si>
  <si>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</si>
  <si>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</si>
  <si>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</si>
  <si>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</si>
  <si>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</si>
  <si>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</si>
  <si>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</si>
  <si>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</si>
  <si>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</si>
  <si>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</si>
  <si>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</si>
  <si>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</si>
  <si>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</si>
  <si>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</si>
  <si>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</si>
  <si>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</si>
  <si>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</si>
  <si>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</si>
  <si>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</si>
  <si>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</si>
  <si>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</si>
  <si>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</si>
  <si>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</si>
  <si>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</si>
  <si>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</si>
  <si>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</si>
  <si>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</si>
  <si>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</si>
  <si>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</si>
  <si>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</si>
  <si>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</si>
  <si>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</si>
  <si>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</si>
  <si>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</si>
  <si>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</si>
  <si>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</si>
  <si>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</si>
  <si>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</si>
  <si>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</si>
  <si>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</si>
  <si>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</si>
  <si>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</si>
  <si>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</si>
  <si>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</si>
  <si>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</si>
  <si>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</si>
  <si>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</si>
  <si>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</si>
  <si>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</si>
  <si>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</si>
  <si>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</si>
  <si>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</si>
  <si>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</si>
  <si>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</si>
  <si>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</si>
  <si>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</si>
  <si>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</si>
  <si>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</si>
  <si>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</si>
  <si>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</si>
  <si>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</si>
  <si>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</si>
  <si>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</si>
  <si>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</si>
  <si>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</si>
  <si>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</si>
  <si>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</si>
  <si>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</si>
  <si>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</si>
  <si>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</si>
  <si>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</si>
  <si>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</si>
  <si>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</si>
  <si>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</si>
  <si>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</si>
  <si>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</si>
  <si>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</si>
  <si>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</si>
  <si>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</si>
  <si>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</si>
  <si>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</si>
  <si>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</si>
  <si>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</si>
  <si>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</si>
  <si>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</si>
  <si>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</si>
  <si>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</si>
  <si>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</si>
  <si>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</si>
  <si>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</si>
  <si>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</si>
  <si>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</si>
  <si>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</si>
  <si>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</si>
  <si>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</si>
  <si>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</si>
  <si>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</si>
  <si>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</si>
  <si>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</si>
  <si>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</si>
  <si>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</si>
  <si>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</si>
  <si>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</si>
  <si>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</si>
  <si>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</si>
  <si>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</si>
  <si>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</si>
  <si>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</si>
  <si>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</si>
  <si>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</si>
  <si>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</si>
  <si>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</si>
  <si>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</si>
  <si>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</si>
  <si>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</si>
  <si>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</si>
  <si>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</si>
  <si>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</si>
  <si>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</si>
  <si>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</si>
  <si>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</si>
  <si>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</si>
  <si>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</si>
  <si>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</si>
  <si>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</si>
  <si>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</si>
  <si>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</si>
  <si>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</si>
  <si>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</si>
  <si>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</si>
  <si>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</si>
  <si>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</si>
  <si>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</si>
  <si>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</si>
  <si>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</si>
  <si>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</si>
  <si>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</si>
  <si>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</si>
  <si>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</si>
  <si>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</si>
  <si>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</si>
  <si>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</si>
  <si>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</si>
  <si>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</si>
  <si>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</si>
  <si>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</si>
  <si>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</si>
  <si>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</si>
  <si>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</si>
  <si>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</si>
  <si>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</si>
  <si>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</si>
  <si>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</si>
  <si>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</si>
  <si>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</si>
  <si>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</si>
  <si>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</si>
  <si>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</si>
  <si>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</si>
  <si>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</si>
  <si>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</si>
  <si>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</si>
  <si>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</si>
  <si>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</si>
  <si>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</si>
  <si>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</si>
  <si>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</si>
  <si>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</si>
  <si>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</si>
  <si>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</si>
  <si>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</si>
  <si>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</si>
  <si>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</si>
  <si>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</si>
  <si>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</si>
  <si>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</si>
  <si>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</si>
  <si>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</si>
  <si>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</si>
  <si>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</si>
  <si>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</si>
  <si>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</si>
  <si>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</si>
  <si>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</si>
  <si>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</si>
  <si>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</si>
  <si>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</si>
  <si>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</si>
  <si>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</si>
  <si>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</si>
  <si>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</si>
  <si>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</si>
  <si>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</si>
  <si>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</si>
  <si>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</si>
  <si>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</si>
  <si>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</si>
  <si>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</si>
  <si>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</si>
  <si>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</si>
  <si>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</si>
  <si>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</si>
  <si>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</si>
  <si>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</si>
  <si>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</si>
  <si>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</si>
  <si>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</si>
  <si>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</si>
  <si>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</si>
  <si>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</si>
  <si>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</si>
  <si>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</si>
  <si>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</si>
  <si>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</si>
  <si>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</si>
  <si>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</si>
  <si>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</si>
  <si>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</si>
  <si>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</si>
  <si>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</si>
  <si>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</si>
  <si>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</si>
  <si>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</si>
  <si>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</si>
  <si>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</si>
  <si>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</si>
  <si>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</si>
  <si>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</si>
  <si>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</si>
  <si>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</si>
  <si>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</si>
  <si>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</si>
  <si>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</si>
  <si>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</si>
  <si>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</si>
  <si>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</si>
  <si>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</si>
  <si>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</si>
  <si>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</si>
  <si>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</si>
  <si>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</si>
  <si>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</si>
  <si>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</si>
  <si>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</si>
  <si>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</si>
  <si>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</si>
  <si>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</si>
  <si>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</si>
  <si>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</si>
  <si>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</si>
  <si>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</si>
  <si>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</si>
  <si>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</si>
  <si>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</si>
  <si>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</si>
  <si>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</si>
  <si>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</si>
  <si>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</si>
  <si>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</si>
  <si>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</si>
  <si>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</si>
  <si>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</si>
  <si>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</si>
  <si>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</si>
  <si>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</si>
  <si>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</si>
  <si>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</si>
  <si>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</si>
  <si>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</si>
  <si>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</si>
  <si>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</si>
  <si>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</si>
  <si>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</si>
  <si>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</si>
  <si>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</si>
  <si>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</si>
  <si>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</si>
  <si>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</si>
  <si>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</si>
  <si>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</si>
  <si>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</si>
  <si>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</si>
  <si>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</si>
  <si>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</si>
  <si>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</si>
  <si>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</si>
  <si>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</si>
  <si>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</si>
  <si>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</si>
  <si>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</si>
  <si>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</si>
  <si>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</si>
  <si>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</si>
  <si>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</si>
  <si>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</si>
  <si>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</si>
  <si>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</si>
  <si>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</si>
  <si>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</si>
  <si>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</si>
  <si>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</si>
  <si>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</si>
  <si>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</si>
  <si>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</si>
  <si>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</si>
  <si>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</si>
  <si>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</si>
  <si>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</si>
  <si>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</si>
  <si>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</si>
  <si>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</si>
  <si>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</si>
  <si>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</si>
  <si>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</si>
  <si>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</si>
  <si>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</si>
  <si>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</si>
  <si>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</si>
  <si>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</si>
  <si>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</si>
  <si>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</si>
  <si>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</si>
  <si>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</si>
  <si>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</si>
  <si>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</si>
  <si>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</si>
  <si>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</si>
  <si>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</si>
  <si>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</si>
  <si>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</si>
  <si>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</si>
  <si>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</si>
  <si>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</si>
  <si>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</si>
  <si>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</si>
  <si>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</si>
  <si>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</si>
  <si>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</si>
  <si>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</si>
  <si>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</si>
  <si>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</si>
  <si>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</si>
  <si>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</si>
  <si>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</si>
  <si>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</si>
  <si>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</si>
  <si>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</si>
  <si>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</si>
  <si>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</si>
  <si>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</si>
  <si>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</si>
  <si>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</si>
  <si>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</si>
  <si>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</si>
  <si>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</si>
  <si>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</si>
  <si>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</si>
  <si>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</si>
  <si>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</si>
  <si>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</si>
  <si>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</si>
  <si>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</si>
  <si>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</si>
  <si>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</si>
  <si>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</si>
  <si>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</si>
  <si>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</si>
  <si>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</si>
  <si>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</si>
  <si>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</si>
  <si>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</si>
  <si>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</si>
  <si>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</si>
  <si>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</si>
  <si>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</si>
  <si>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</si>
  <si>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</si>
  <si>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</si>
  <si>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</si>
  <si>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</si>
  <si>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</si>
  <si>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</si>
  <si>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</si>
  <si>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</si>
  <si>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</si>
  <si>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</si>
  <si>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</si>
  <si>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</si>
  <si>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</si>
  <si>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</si>
  <si>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</si>
  <si>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</si>
  <si>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</si>
  <si>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</si>
  <si>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</si>
  <si>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</si>
  <si>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</si>
  <si>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</si>
  <si>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</si>
  <si>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</si>
  <si>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</si>
  <si>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</si>
  <si>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</si>
  <si>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</si>
  <si>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</si>
  <si>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</si>
  <si>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</si>
  <si>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</si>
  <si>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</si>
  <si>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</si>
  <si>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</si>
  <si>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</si>
  <si>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</si>
  <si>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</si>
  <si>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</si>
  <si>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</si>
  <si>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</si>
  <si>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</si>
  <si>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</si>
  <si>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</si>
  <si>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</si>
  <si>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</si>
  <si>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</si>
  <si>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</si>
  <si>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</si>
  <si>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</si>
  <si>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</si>
  <si>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</si>
  <si>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</si>
  <si>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</si>
  <si>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</si>
  <si>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</si>
  <si>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</si>
  <si>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</si>
  <si>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</si>
  <si>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</si>
  <si>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</si>
  <si>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</si>
  <si>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</si>
  <si>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</si>
  <si>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</si>
  <si>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</si>
  <si>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</si>
  <si>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</si>
  <si>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</si>
  <si>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</si>
  <si>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</si>
  <si>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</si>
  <si>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</si>
  <si>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</si>
  <si>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</si>
  <si>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</si>
  <si>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</si>
  <si>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</si>
  <si>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</si>
  <si>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</si>
  <si>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</si>
  <si>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</si>
  <si>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</si>
  <si>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</si>
  <si>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</si>
  <si>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</si>
  <si>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</si>
  <si>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</si>
  <si>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</si>
  <si>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</si>
  <si>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</si>
  <si>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</si>
  <si>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</si>
  <si>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</si>
  <si>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</si>
  <si>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</si>
  <si>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</si>
  <si>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</si>
  <si>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</si>
  <si>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</si>
  <si>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</si>
  <si>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</si>
  <si>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</si>
  <si>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</si>
  <si>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</si>
  <si>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</si>
  <si>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</si>
  <si>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</si>
  <si>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</si>
  <si>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</si>
  <si>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</si>
  <si>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</si>
  <si>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</si>
  <si>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</si>
  <si>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</si>
  <si>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</si>
  <si>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</si>
  <si>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</si>
  <si>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</si>
  <si>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</si>
  <si>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</si>
  <si>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</si>
  <si>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</si>
  <si>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</si>
  <si>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</si>
  <si>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</si>
  <si>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</si>
  <si>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</si>
  <si>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</si>
  <si>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</si>
  <si>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</si>
  <si>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</si>
  <si>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</si>
  <si>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</si>
  <si>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</si>
  <si>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</si>
  <si>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</si>
  <si>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</si>
  <si>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</si>
  <si>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</si>
  <si>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</si>
  <si>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</si>
  <si>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</si>
  <si>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</si>
  <si>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</si>
  <si>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</si>
  <si>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</si>
  <si>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</si>
  <si>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</si>
  <si>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</si>
  <si>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</si>
  <si>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</si>
  <si>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</si>
  <si>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</si>
  <si>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</si>
  <si>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</si>
  <si>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</si>
  <si>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</si>
  <si>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</si>
  <si>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</si>
  <si>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</si>
  <si>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</si>
  <si>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</si>
  <si>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</si>
  <si>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</si>
  <si>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</si>
  <si>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</si>
  <si>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</si>
  <si>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</si>
  <si>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</si>
  <si>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</si>
  <si>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</si>
  <si>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</si>
  <si>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</si>
  <si>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</si>
  <si>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</si>
  <si>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</si>
  <si>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</si>
  <si>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</si>
  <si>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</si>
  <si>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</si>
  <si>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</si>
  <si>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</si>
  <si>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</si>
  <si>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</si>
  <si>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</si>
  <si>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</si>
  <si>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</si>
  <si>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</si>
  <si>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</si>
  <si>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</si>
  <si>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</si>
  <si>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</si>
  <si>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</si>
  <si>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</si>
  <si>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</si>
  <si>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</si>
  <si>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</si>
  <si>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</si>
  <si>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</si>
  <si>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</si>
  <si>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</si>
  <si>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</si>
  <si>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</si>
  <si>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</si>
  <si>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</si>
  <si>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</si>
  <si>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</si>
  <si>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</si>
  <si>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</si>
  <si>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</si>
  <si>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</si>
  <si>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</si>
  <si>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</si>
  <si>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</si>
  <si>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</si>
  <si>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</si>
  <si>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</si>
  <si>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</si>
  <si>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</si>
  <si>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</si>
  <si>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</si>
  <si>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</si>
  <si>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</si>
  <si>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</si>
  <si>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</si>
  <si>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</si>
  <si>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</si>
  <si>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</si>
  <si>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</si>
  <si>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</si>
  <si>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</si>
  <si>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</si>
  <si>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</si>
  <si>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</si>
  <si>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</si>
  <si>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</si>
  <si>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</si>
  <si>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</si>
  <si>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</si>
  <si>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</si>
  <si>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</si>
  <si>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</si>
  <si>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</si>
  <si>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</si>
  <si>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</si>
  <si>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</si>
  <si>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</si>
  <si>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</si>
  <si>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</si>
  <si>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</si>
  <si>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</si>
  <si>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</si>
  <si>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</si>
  <si>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</si>
  <si>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</si>
  <si>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</si>
  <si>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</si>
  <si>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</si>
  <si>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</si>
  <si>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</si>
  <si>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</si>
  <si>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</si>
  <si>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</si>
  <si>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</si>
  <si>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</si>
  <si>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</si>
  <si>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</si>
  <si>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</si>
  <si>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</si>
  <si>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</si>
  <si>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</si>
  <si>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</si>
  <si>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</si>
  <si>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</si>
  <si>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</si>
  <si>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</si>
  <si>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</si>
  <si>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</si>
  <si>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</si>
  <si>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</si>
  <si>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</si>
  <si>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</si>
  <si>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</si>
  <si>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</si>
  <si>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</si>
  <si>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</si>
  <si>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</si>
  <si>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</si>
  <si>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</si>
  <si>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</si>
  <si>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</si>
  <si>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</si>
  <si>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</si>
  <si>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</si>
  <si>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</si>
  <si>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</si>
  <si>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</si>
  <si>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</si>
  <si>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</si>
  <si>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</si>
  <si>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</si>
  <si>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</si>
  <si>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</si>
  <si>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</si>
  <si>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</si>
  <si>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</si>
  <si>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</si>
  <si>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</si>
  <si>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</si>
  <si>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</si>
  <si>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</si>
  <si>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</si>
  <si>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</si>
  <si>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</si>
  <si>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</si>
  <si>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</si>
  <si>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</si>
  <si>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</si>
  <si>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</si>
  <si>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</si>
  <si>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</si>
  <si>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</si>
  <si>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</si>
  <si>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</si>
  <si>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</si>
  <si>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</si>
  <si>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</si>
  <si>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</si>
  <si>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</si>
  <si>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</si>
  <si>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</si>
  <si>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</si>
  <si>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</si>
  <si>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</si>
  <si>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</si>
  <si>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</si>
  <si>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</si>
  <si>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</si>
  <si>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</si>
  <si>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</si>
  <si>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</si>
  <si>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</si>
  <si>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</si>
  <si>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</si>
  <si>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</si>
  <si>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</si>
  <si>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</si>
  <si>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</si>
  <si>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</si>
  <si>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</si>
  <si>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</si>
  <si>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</si>
  <si>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</si>
  <si>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</si>
  <si>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</si>
  <si>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</si>
  <si>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</si>
  <si>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</si>
  <si>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</si>
  <si>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</si>
  <si>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</si>
  <si>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</si>
  <si>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</si>
  <si>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</si>
  <si>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</si>
  <si>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</si>
  <si>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</si>
  <si>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</si>
  <si>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</si>
  <si>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</si>
  <si>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</si>
  <si>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</si>
  <si>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</si>
  <si>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</si>
  <si>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</si>
  <si>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</si>
  <si>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</si>
  <si>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</si>
  <si>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</si>
  <si>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</si>
  <si>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</si>
  <si>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</si>
  <si>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</si>
  <si>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</si>
  <si>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</si>
  <si>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</si>
  <si>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</si>
  <si>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</si>
  <si>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</si>
  <si>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</si>
  <si>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</si>
  <si>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</si>
  <si>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</si>
  <si>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</si>
  <si>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</si>
  <si>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</si>
  <si>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</si>
  <si>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</si>
  <si>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</si>
  <si>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</si>
  <si>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</si>
  <si>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</si>
  <si>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</si>
  <si>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</si>
  <si>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</si>
  <si>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</si>
  <si>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</si>
  <si>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</si>
  <si>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</si>
  <si>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</si>
  <si>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</si>
  <si>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</si>
  <si>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</si>
  <si>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</si>
  <si>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</si>
  <si>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</si>
  <si>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</si>
  <si>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</si>
  <si>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</si>
  <si>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</si>
  <si>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</si>
  <si>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</si>
  <si>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</si>
  <si>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</si>
  <si>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</si>
  <si>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</si>
  <si>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</si>
  <si>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</si>
  <si>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</si>
  <si>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</si>
  <si>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</si>
  <si>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</si>
  <si>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</si>
  <si>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</si>
  <si>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</si>
  <si>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</si>
  <si>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</si>
  <si>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</si>
  <si>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</si>
  <si>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</si>
  <si>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</si>
  <si>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</si>
  <si>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</si>
  <si>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</si>
  <si>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</si>
  <si>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</si>
  <si>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</si>
  <si>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</si>
  <si>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</si>
  <si>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</si>
  <si>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</si>
  <si>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</si>
  <si>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</si>
  <si>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</si>
  <si>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</si>
  <si>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</si>
  <si>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</si>
  <si>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</si>
  <si>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</si>
  <si>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</si>
  <si>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</si>
  <si>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</si>
  <si>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</si>
  <si>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</si>
  <si>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</si>
  <si>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</si>
  <si>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</si>
  <si>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</si>
  <si>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</si>
  <si>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</si>
  <si>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</si>
  <si>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</si>
  <si>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</si>
  <si>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</si>
  <si>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</si>
  <si>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</si>
  <si>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</si>
  <si>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</si>
  <si>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</si>
  <si>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</si>
  <si>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</si>
  <si>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</si>
  <si>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</si>
  <si>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</si>
  <si>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</si>
  <si>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</si>
  <si>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</si>
  <si>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</si>
  <si>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</si>
  <si>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</si>
  <si>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</si>
  <si>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</si>
  <si>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</si>
  <si>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</si>
  <si>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</si>
  <si>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</si>
  <si>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</si>
  <si>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</si>
  <si>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</si>
  <si>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</si>
  <si>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</si>
  <si>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</si>
  <si>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</si>
  <si>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</si>
  <si>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</si>
  <si>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</si>
  <si>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</si>
  <si>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</si>
  <si>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</si>
  <si>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</si>
  <si>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</si>
  <si>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</si>
  <si>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</si>
  <si>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</si>
  <si>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</si>
  <si>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</si>
  <si>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</si>
  <si>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</si>
  <si>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</si>
  <si>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</si>
  <si>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</si>
  <si>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</si>
  <si>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</si>
  <si>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</si>
  <si>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</si>
  <si>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</si>
  <si>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</si>
  <si>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</si>
  <si>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</si>
  <si>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</si>
  <si>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</si>
  <si>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</si>
  <si>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</si>
  <si>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</si>
  <si>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</si>
  <si>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</si>
  <si>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</si>
  <si>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</si>
  <si>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</si>
  <si>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</si>
  <si>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</si>
  <si>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</si>
  <si>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</si>
  <si>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</si>
  <si>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</si>
  <si>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</si>
  <si>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</si>
  <si>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</si>
  <si>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</si>
  <si>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</si>
  <si>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</si>
  <si>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</si>
  <si>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</si>
  <si>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</si>
  <si>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</si>
  <si>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</si>
  <si>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</si>
  <si>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</si>
  <si>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</si>
  <si>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</si>
  <si>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</si>
  <si>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</si>
  <si>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</si>
  <si>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</si>
  <si>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</si>
  <si>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</si>
  <si>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</si>
  <si>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</si>
  <si>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</si>
  <si>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</si>
  <si>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</si>
  <si>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</si>
  <si>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</si>
  <si>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</si>
  <si>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</si>
  <si>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</si>
  <si>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</si>
  <si>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</si>
  <si>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</si>
  <si>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</si>
  <si>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</si>
  <si>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</si>
  <si>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</si>
  <si>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</si>
  <si>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</si>
  <si>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</si>
  <si>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</si>
  <si>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</si>
  <si>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</si>
  <si>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</si>
  <si>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</si>
  <si>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</si>
  <si>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</si>
  <si>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</si>
  <si>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</si>
  <si>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</si>
  <si>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</si>
  <si>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</si>
  <si>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</si>
  <si>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</si>
  <si>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</si>
  <si>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</si>
  <si>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</si>
  <si>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</si>
  <si>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</si>
  <si>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</si>
  <si>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</si>
  <si>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</si>
  <si>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</si>
  <si>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</si>
  <si>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</si>
  <si>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</si>
  <si>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</si>
  <si>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</si>
  <si>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</si>
  <si>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</si>
  <si>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</si>
  <si>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</si>
  <si>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</si>
  <si>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</si>
  <si>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</si>
  <si>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</si>
  <si>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</si>
  <si>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</si>
  <si>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</si>
  <si>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</si>
  <si>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</si>
  <si>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</si>
  <si>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</si>
  <si>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</si>
  <si>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</si>
  <si>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</si>
  <si>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</si>
  <si>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</si>
  <si>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</si>
  <si>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</si>
  <si>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</si>
  <si>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</si>
  <si>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</si>
  <si>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</si>
  <si>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</si>
  <si>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</si>
  <si>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</si>
  <si>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</si>
  <si>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</si>
  <si>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</si>
  <si>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</si>
  <si>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</si>
  <si>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</si>
  <si>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</si>
  <si>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</si>
  <si>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</si>
  <si>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</si>
  <si>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</si>
  <si>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</si>
  <si>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</si>
  <si>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</si>
  <si>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</si>
  <si>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</si>
  <si>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</si>
  <si>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</si>
  <si>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</si>
  <si>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</si>
  <si>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</si>
  <si>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</si>
  <si>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</si>
  <si>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</si>
  <si>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</si>
  <si>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</si>
  <si>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</si>
  <si>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</si>
  <si>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</si>
  <si>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</si>
  <si>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</si>
  <si>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</si>
  <si>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</si>
  <si>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</si>
  <si>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</si>
  <si>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</si>
  <si>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</si>
  <si>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</si>
  <si>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</si>
  <si>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</si>
  <si>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</si>
  <si>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</si>
  <si>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</si>
  <si>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</si>
  <si>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</si>
  <si>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</si>
  <si>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</si>
  <si>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</si>
  <si>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</si>
  <si>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</si>
  <si>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</si>
  <si>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</si>
  <si>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</si>
  <si>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</si>
  <si>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</si>
  <si>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</si>
  <si>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</si>
  <si>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</si>
  <si>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</si>
  <si>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</si>
  <si>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</si>
  <si>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</si>
  <si>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</si>
  <si>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</si>
  <si>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</si>
  <si>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</si>
  <si>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</si>
  <si>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</si>
  <si>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</si>
  <si>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</si>
  <si>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</si>
  <si>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</si>
  <si>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</si>
  <si>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</si>
  <si>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</si>
  <si>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</si>
  <si>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</si>
  <si>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</si>
  <si>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</si>
  <si>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</si>
  <si>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</si>
  <si>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</si>
  <si>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</si>
  <si>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</si>
  <si>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</si>
  <si>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</si>
  <si>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</si>
  <si>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</si>
  <si>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</si>
  <si>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</si>
  <si>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</si>
  <si>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</si>
  <si>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</si>
  <si>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</si>
  <si>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</si>
  <si>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</si>
  <si>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</si>
  <si>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</si>
  <si>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</si>
  <si>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</si>
  <si>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</si>
  <si>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</si>
  <si>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</si>
  <si>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</si>
  <si>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</si>
  <si>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</si>
  <si>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</si>
  <si>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</si>
  <si>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</si>
  <si>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</si>
  <si>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</si>
  <si>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</si>
  <si>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</si>
  <si>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</si>
  <si>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</si>
  <si>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</si>
  <si>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</si>
  <si>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</si>
  <si>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</si>
  <si>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</si>
  <si>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</si>
  <si>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</si>
  <si>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</si>
  <si>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</si>
  <si>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</si>
  <si>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</si>
  <si>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</si>
  <si>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</si>
  <si>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</si>
  <si>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</si>
  <si>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</si>
  <si>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</si>
  <si>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</si>
  <si>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</si>
  <si>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</si>
  <si>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</si>
  <si>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</si>
  <si>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</si>
  <si>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</si>
  <si>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</si>
  <si>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</si>
  <si>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</si>
  <si>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</si>
  <si>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</si>
  <si>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</si>
  <si>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</si>
  <si>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</si>
  <si>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</si>
  <si>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</si>
  <si>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</si>
  <si>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</si>
  <si>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</si>
  <si>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</si>
  <si>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</si>
  <si>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</si>
  <si>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</si>
  <si>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</si>
  <si>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</si>
  <si>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</si>
  <si>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</si>
  <si>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</si>
  <si>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</si>
  <si>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</si>
  <si>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</si>
  <si>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</si>
  <si>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</si>
  <si>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</si>
  <si>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</si>
  <si>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</si>
  <si>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</si>
  <si>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</si>
  <si>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</si>
  <si>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</si>
  <si>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</si>
  <si>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</si>
  <si>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</si>
  <si>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</si>
  <si>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</si>
  <si>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</si>
  <si>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</si>
  <si>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</si>
  <si>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</si>
  <si>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</si>
  <si>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</si>
  <si>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</si>
  <si>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</si>
  <si>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</si>
  <si>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</si>
  <si>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</si>
  <si>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</si>
  <si>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</si>
  <si>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</si>
  <si>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</si>
  <si>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</si>
  <si>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</si>
  <si>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</si>
  <si>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</si>
  <si>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</si>
  <si>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</si>
  <si>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</si>
  <si>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</si>
  <si>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</si>
  <si>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</si>
  <si>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</si>
  <si>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</si>
  <si>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</si>
  <si>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</si>
  <si>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</si>
  <si>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</si>
  <si>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</si>
  <si>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</si>
  <si>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</si>
  <si>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</si>
  <si>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</si>
  <si>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</si>
  <si>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</si>
  <si>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</si>
  <si>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</si>
  <si>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</si>
  <si>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</si>
  <si>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</si>
  <si>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</si>
  <si>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</si>
  <si>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</si>
  <si>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</si>
  <si>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</si>
  <si>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</si>
  <si>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</si>
  <si>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</si>
  <si>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</si>
  <si>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</si>
  <si>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</si>
  <si>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</si>
  <si>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</si>
  <si>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</si>
  <si>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</si>
  <si>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</si>
  <si>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</si>
  <si>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</si>
  <si>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</si>
  <si>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</si>
  <si>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</si>
  <si>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</si>
  <si>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</si>
  <si>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</si>
  <si>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</si>
  <si>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</si>
  <si>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</si>
  <si>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</si>
  <si>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</si>
  <si>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</si>
  <si>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</si>
  <si>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</si>
  <si>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</si>
  <si>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</si>
  <si>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</si>
  <si>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</si>
  <si>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</si>
  <si>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</si>
  <si>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</si>
  <si>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</si>
  <si>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</si>
  <si>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</si>
  <si>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</si>
  <si>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</si>
  <si>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</si>
  <si>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</si>
  <si>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</si>
  <si>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</si>
  <si>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</si>
  <si>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</si>
  <si>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</si>
  <si>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</si>
  <si>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</si>
  <si>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</si>
  <si>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</si>
  <si>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</si>
  <si>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</si>
  <si>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</si>
  <si>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</si>
  <si>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</si>
  <si>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</si>
  <si>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</si>
  <si>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</si>
  <si>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</si>
  <si>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</si>
  <si>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</si>
  <si>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</si>
  <si>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</si>
  <si>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</si>
  <si>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</si>
  <si>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</si>
  <si>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</si>
  <si>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</si>
  <si>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</si>
  <si>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</si>
  <si>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</si>
  <si>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</si>
  <si>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</si>
  <si>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</si>
  <si>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</si>
  <si>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</si>
  <si>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</si>
  <si>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</si>
  <si>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</si>
  <si>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</si>
  <si>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</si>
  <si>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</si>
  <si>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</si>
  <si>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</si>
  <si>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</si>
  <si>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</si>
  <si>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</si>
  <si>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</si>
  <si>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</si>
  <si>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</si>
  <si>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</si>
  <si>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</si>
  <si>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</si>
  <si>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</si>
  <si>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</si>
  <si>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</si>
  <si>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</si>
  <si>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</si>
  <si>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</si>
  <si>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</si>
  <si>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</si>
  <si>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</si>
  <si>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</si>
  <si>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</si>
  <si>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</si>
  <si>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</si>
  <si>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</si>
  <si>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</si>
  <si>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</si>
  <si>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</si>
  <si>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</si>
  <si>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</si>
  <si>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</si>
  <si>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</si>
  <si>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</si>
  <si>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</si>
  <si>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</si>
  <si>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</si>
  <si>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</si>
  <si>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</si>
  <si>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</si>
  <si>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</si>
  <si>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</si>
  <si>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</si>
  <si>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</si>
  <si>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</si>
  <si>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</si>
  <si>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</si>
  <si>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</si>
  <si>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</si>
  <si>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</si>
  <si>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</si>
  <si>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</si>
  <si>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</si>
  <si>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</si>
  <si>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</si>
  <si>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</si>
  <si>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</si>
  <si>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</si>
  <si>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</si>
  <si>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</si>
  <si>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</si>
  <si>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</si>
  <si>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</si>
  <si>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</si>
  <si>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</si>
  <si>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</si>
  <si>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</si>
  <si>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</si>
  <si>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</si>
  <si>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</si>
  <si>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</si>
  <si>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</si>
  <si>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</si>
  <si>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</si>
  <si>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</si>
  <si>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</si>
  <si>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</si>
  <si>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</si>
  <si>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</si>
  <si>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</si>
  <si>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</si>
  <si>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</si>
  <si>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</si>
  <si>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</si>
  <si>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</si>
  <si>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</si>
  <si>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</si>
  <si>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</si>
  <si>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</si>
  <si>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</si>
  <si>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</si>
  <si>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</si>
  <si>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</si>
  <si>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</si>
  <si>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</si>
  <si>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</si>
  <si>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</si>
  <si>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</si>
  <si>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</si>
  <si>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</si>
  <si>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</si>
  <si>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</si>
  <si>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</si>
  <si>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</si>
  <si>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</si>
  <si>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</si>
  <si>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</si>
  <si>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</si>
  <si>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</si>
  <si>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</si>
  <si>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</si>
  <si>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</si>
  <si>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</si>
  <si>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</si>
  <si>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</si>
  <si>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</si>
  <si>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</si>
  <si>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</si>
  <si>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</si>
  <si>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</si>
  <si>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</si>
  <si>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</si>
  <si>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</si>
  <si>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</si>
  <si>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</si>
  <si>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</si>
  <si>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</si>
  <si>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</si>
  <si>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</si>
  <si>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</si>
  <si>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</si>
  <si>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</si>
  <si>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</si>
  <si>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</si>
  <si>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</si>
  <si>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</si>
  <si>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</si>
  <si>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</si>
  <si>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</si>
  <si>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</si>
  <si>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</si>
  <si>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</si>
  <si>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</si>
  <si>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</si>
  <si>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</si>
  <si>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</si>
  <si>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</si>
  <si>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</si>
  <si>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</si>
  <si>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</si>
  <si>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</si>
  <si>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</si>
  <si>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</si>
  <si>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</si>
  <si>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</si>
  <si>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</si>
  <si>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</si>
  <si>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</si>
  <si>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</si>
  <si>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</si>
  <si>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</si>
  <si>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</si>
  <si>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</si>
  <si>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</si>
  <si>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</si>
  <si>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</si>
  <si>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</si>
  <si>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</si>
  <si>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</si>
  <si>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</si>
  <si>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</si>
  <si>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</si>
  <si>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</si>
  <si>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</si>
  <si>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</si>
  <si>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</si>
  <si>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</si>
  <si>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</si>
  <si>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</si>
  <si>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</si>
  <si>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</si>
  <si>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</si>
  <si>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</si>
  <si>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</si>
  <si>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</si>
  <si>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</si>
  <si>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</si>
  <si>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</si>
  <si>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</si>
  <si>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</si>
  <si>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</si>
  <si>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</si>
  <si>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</si>
  <si>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</si>
  <si>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</si>
  <si>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</si>
  <si>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</si>
  <si>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</si>
  <si>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</si>
  <si>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</si>
  <si>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</si>
  <si>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</si>
  <si>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</si>
  <si>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</si>
  <si>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</si>
  <si>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</si>
  <si>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</si>
  <si>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</si>
  <si>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</si>
  <si>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</si>
  <si>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</si>
  <si>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</si>
  <si>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</si>
  <si>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</si>
  <si>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</si>
  <si>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</si>
  <si>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</si>
  <si>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</si>
  <si>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</si>
  <si>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</si>
  <si>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</si>
  <si>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</si>
  <si>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</si>
  <si>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</si>
  <si>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</si>
  <si>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</si>
  <si>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</si>
  <si>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</si>
  <si>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</si>
  <si>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</si>
  <si>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</si>
  <si>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</si>
  <si>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</si>
  <si>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</si>
  <si>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</si>
  <si>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</si>
  <si>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</si>
  <si>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</si>
  <si>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</si>
  <si>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</si>
  <si>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</si>
  <si>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</si>
  <si>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</si>
  <si>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</si>
  <si>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</si>
  <si>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</si>
  <si>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</si>
  <si>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</si>
  <si>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</si>
  <si>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</si>
  <si>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</si>
  <si>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</si>
  <si>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</si>
  <si>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</si>
  <si>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</si>
  <si>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</si>
  <si>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</si>
  <si>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</si>
  <si>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</si>
  <si>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</si>
  <si>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</si>
  <si>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</si>
  <si>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</si>
  <si>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</si>
  <si>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</si>
  <si>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</si>
  <si>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</si>
  <si>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</si>
  <si>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</si>
  <si>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</si>
  <si>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</si>
  <si>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</si>
  <si>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</si>
  <si>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</si>
  <si>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</si>
  <si>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</si>
  <si>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</si>
  <si>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</si>
  <si>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</si>
  <si>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</si>
  <si>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</si>
  <si>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</si>
  <si>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</si>
  <si>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</si>
  <si>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</si>
  <si>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</si>
  <si>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</si>
  <si>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</si>
  <si>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</si>
  <si>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</si>
  <si>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</si>
  <si>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</si>
  <si>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</si>
  <si>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</si>
  <si>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</si>
  <si>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</si>
  <si>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</si>
  <si>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</si>
  <si>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</si>
  <si>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</si>
  <si>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</si>
  <si>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</si>
  <si>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</si>
  <si>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</si>
  <si>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</si>
  <si>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</si>
  <si>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</si>
  <si>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</si>
  <si>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</si>
  <si>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</si>
  <si>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</si>
  <si>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</si>
  <si>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</si>
  <si>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</si>
  <si>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</si>
  <si>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</si>
  <si>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</si>
  <si>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</si>
  <si>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</si>
  <si>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</si>
  <si>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</si>
  <si>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</si>
  <si>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</si>
  <si>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</si>
  <si>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</si>
  <si>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</si>
  <si>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</si>
  <si>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</si>
  <si>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</si>
  <si>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</si>
  <si>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</si>
  <si>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</si>
  <si>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</si>
  <si>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</si>
  <si>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</si>
  <si>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</si>
  <si>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</si>
  <si>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</si>
  <si>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</si>
  <si>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</si>
  <si>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</si>
  <si>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</si>
  <si>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</si>
  <si>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</si>
  <si>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</si>
  <si>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</si>
  <si>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</si>
  <si>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</si>
  <si>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</si>
  <si>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</si>
  <si>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</si>
  <si>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</si>
  <si>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</si>
  <si>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</si>
  <si>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</si>
  <si>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</si>
  <si>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</si>
  <si>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</si>
  <si>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</si>
  <si>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</si>
  <si>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</si>
  <si>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</si>
  <si>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</si>
  <si>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</si>
  <si>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</si>
  <si>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</si>
  <si>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</si>
  <si>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</si>
  <si>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</si>
  <si>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</si>
  <si>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</si>
  <si>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</si>
  <si>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</si>
  <si>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</si>
  <si>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</si>
  <si>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</si>
  <si>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</si>
  <si>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</si>
  <si>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</si>
  <si>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</si>
  <si>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</si>
  <si>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</si>
  <si>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</si>
  <si>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</si>
  <si>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</si>
  <si>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</si>
  <si>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</si>
  <si>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</si>
  <si>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</si>
  <si>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</si>
  <si>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</si>
  <si>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</si>
  <si>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</si>
  <si>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</si>
  <si>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</si>
  <si>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</si>
  <si>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</si>
  <si>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</si>
  <si>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</si>
  <si>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</si>
  <si>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</si>
  <si>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</si>
  <si>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</si>
  <si>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</si>
  <si>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</si>
  <si>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</si>
  <si>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</si>
  <si>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</si>
  <si>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</si>
  <si>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</si>
  <si>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</si>
  <si>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</si>
  <si>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</si>
  <si>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</si>
  <si>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</si>
  <si>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</si>
  <si>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</si>
  <si>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</si>
  <si>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</si>
  <si>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</si>
  <si>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</si>
  <si>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</si>
  <si>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</si>
  <si>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</si>
  <si>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</si>
  <si>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</si>
  <si>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</si>
  <si>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</si>
  <si>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</si>
  <si>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</si>
  <si>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</si>
  <si>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</si>
  <si>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</si>
  <si>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</si>
  <si>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</si>
  <si>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</si>
  <si>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</si>
  <si>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</si>
  <si>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</si>
  <si>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</si>
  <si>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</si>
  <si>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</si>
  <si>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</si>
  <si>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</si>
  <si>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</si>
  <si>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</si>
  <si>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</si>
  <si>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</si>
  <si>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</si>
  <si>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</si>
  <si>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</si>
  <si>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</si>
  <si>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</si>
  <si>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</si>
  <si>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</si>
  <si>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</si>
  <si>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</si>
  <si>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</si>
  <si>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</si>
  <si>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</si>
  <si>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</si>
  <si>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</si>
  <si>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</si>
  <si>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</si>
  <si>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</si>
  <si>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</si>
  <si>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</si>
  <si>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</si>
  <si>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</si>
  <si>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</si>
  <si>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</si>
  <si>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</si>
  <si>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</si>
  <si>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</si>
  <si>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</si>
  <si>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</si>
  <si>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</si>
  <si>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</si>
  <si>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</si>
  <si>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</si>
  <si>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</si>
  <si>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</si>
  <si>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</si>
  <si>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</si>
  <si>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</si>
  <si>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</si>
  <si>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</si>
  <si>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</si>
  <si>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</si>
  <si>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</si>
  <si>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</si>
  <si>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</si>
  <si>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</si>
  <si>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</si>
  <si>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</si>
  <si>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</si>
  <si>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</si>
  <si>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</si>
  <si>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</si>
  <si>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</si>
  <si>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</si>
  <si>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</si>
  <si>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</si>
  <si>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</si>
  <si>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</si>
  <si>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</si>
  <si>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</si>
  <si>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</si>
  <si>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</si>
  <si>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</si>
  <si>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</si>
  <si>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</si>
  <si>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</si>
  <si>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</si>
  <si>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</si>
  <si>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</si>
  <si>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</si>
  <si>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</si>
  <si>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</si>
  <si>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</si>
  <si>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</si>
  <si>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</si>
  <si>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</si>
  <si>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</si>
  <si>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</si>
  <si>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</si>
  <si>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</si>
  <si>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</si>
  <si>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</si>
  <si>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</si>
  <si>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</si>
  <si>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</si>
  <si>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</si>
  <si>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</si>
  <si>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</si>
  <si>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</si>
  <si>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</si>
  <si>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</si>
  <si>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</si>
  <si>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</si>
  <si>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</si>
  <si>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</si>
  <si>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</si>
  <si>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</si>
  <si>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</si>
  <si>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</si>
  <si>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</si>
  <si>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</si>
  <si>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</si>
  <si>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</si>
  <si>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</si>
  <si>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</si>
  <si>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</si>
  <si>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</si>
  <si>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</si>
  <si>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</si>
  <si>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</si>
  <si>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</si>
  <si>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</si>
  <si>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</si>
  <si>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</si>
  <si>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</si>
  <si>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</si>
  <si>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</si>
  <si>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</si>
  <si>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</si>
  <si>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</si>
  <si>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</si>
  <si>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</si>
  <si>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</si>
  <si>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</si>
  <si>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</si>
  <si>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</si>
  <si>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</si>
  <si>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</si>
  <si>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</si>
  <si>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</si>
  <si>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</si>
  <si>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</si>
  <si>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</si>
  <si>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</si>
  <si>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</si>
  <si>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</si>
  <si>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</si>
  <si>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</si>
  <si>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</si>
  <si>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</si>
  <si>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</si>
  <si>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</si>
  <si>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</si>
  <si>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</si>
  <si>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</si>
  <si>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</si>
  <si>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</si>
  <si>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</si>
  <si>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</si>
  <si>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</si>
  <si>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</si>
  <si>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</si>
  <si>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</si>
  <si>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</si>
  <si>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</si>
  <si>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</si>
  <si>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</si>
  <si>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</si>
  <si>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</si>
  <si>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</si>
  <si>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</si>
  <si>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</si>
  <si>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</si>
  <si>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</si>
  <si>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</si>
  <si>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</si>
  <si>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</si>
  <si>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</si>
  <si>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</si>
  <si>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</si>
  <si>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</si>
  <si>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</si>
  <si>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</si>
  <si>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</si>
  <si>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</si>
  <si>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</si>
  <si>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</si>
  <si>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</si>
  <si>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</si>
  <si>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</si>
  <si>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</si>
  <si>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</si>
  <si>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</si>
  <si>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</si>
  <si>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</si>
  <si>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</si>
  <si>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</si>
  <si>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</si>
  <si>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</si>
  <si>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</si>
  <si>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</si>
  <si>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</si>
  <si>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</si>
  <si>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</si>
  <si>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</si>
  <si>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</si>
  <si>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</si>
  <si>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</si>
  <si>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</si>
  <si>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</si>
  <si>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</si>
  <si>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</si>
  <si>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</si>
  <si>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</si>
  <si>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</si>
  <si>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</si>
  <si>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</si>
  <si>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</si>
  <si>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</si>
  <si>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</si>
  <si>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</si>
  <si>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</si>
  <si>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</si>
  <si>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</si>
  <si>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</si>
  <si>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</si>
  <si>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</si>
  <si>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</si>
  <si>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</si>
  <si>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</si>
  <si>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</si>
  <si>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</si>
  <si>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</si>
  <si>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</si>
  <si>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</si>
  <si>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</si>
  <si>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</si>
  <si>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</si>
  <si>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</si>
  <si>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</si>
  <si>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</si>
  <si>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</si>
  <si>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</si>
  <si>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</si>
  <si>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</si>
  <si>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</si>
  <si>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</si>
  <si>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</si>
  <si>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</si>
  <si>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</si>
  <si>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</si>
  <si>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</si>
  <si>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</si>
  <si>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</si>
  <si>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</si>
  <si>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</si>
  <si>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</si>
  <si>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</si>
  <si>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</si>
  <si>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</si>
  <si>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</si>
  <si>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</si>
  <si>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</si>
  <si>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</si>
  <si>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</si>
  <si>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</si>
  <si>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</si>
  <si>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</si>
  <si>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</si>
  <si>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</si>
  <si>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</si>
  <si>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</si>
  <si>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</si>
  <si>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</si>
  <si>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</si>
  <si>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</si>
  <si>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</si>
  <si>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</si>
  <si>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</si>
  <si>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</si>
  <si>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</si>
  <si>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</si>
  <si>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</si>
  <si>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</si>
  <si>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</si>
  <si>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</si>
  <si>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</si>
  <si>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</si>
  <si>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</si>
  <si>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</si>
  <si>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</si>
  <si>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</si>
  <si>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</si>
  <si>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</si>
  <si>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</si>
  <si>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</si>
  <si>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</si>
  <si>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</si>
  <si>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</si>
  <si>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</si>
  <si>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</si>
  <si>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</si>
  <si>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</si>
  <si>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</si>
  <si>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</si>
  <si>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</si>
  <si>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</si>
  <si>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</si>
  <si>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</si>
  <si>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</si>
  <si>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</si>
  <si>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</si>
  <si>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</si>
  <si>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</si>
  <si>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</si>
  <si>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</si>
  <si>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</si>
  <si>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</si>
  <si>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</si>
  <si>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</si>
  <si>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</si>
  <si>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</si>
  <si>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</si>
  <si>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</si>
  <si>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</si>
  <si>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</si>
  <si>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</si>
  <si>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</si>
  <si>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</si>
  <si>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</si>
  <si>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</si>
  <si>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</si>
  <si>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</si>
  <si>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</si>
  <si>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</si>
  <si>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</si>
  <si>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</si>
  <si>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</si>
  <si>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</si>
  <si>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</si>
  <si>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</si>
  <si>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</si>
  <si>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</si>
  <si>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</si>
  <si>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</si>
  <si>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</si>
  <si>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</si>
  <si>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</si>
  <si>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</si>
  <si>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</si>
  <si>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</si>
  <si>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</si>
  <si>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</si>
  <si>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</si>
  <si>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</si>
  <si>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</si>
  <si>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</si>
  <si>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</si>
  <si>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</si>
  <si>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</si>
  <si>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</si>
  <si>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</si>
  <si>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</si>
  <si>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</si>
  <si>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</si>
  <si>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</si>
  <si>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</si>
  <si>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</si>
  <si>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</si>
  <si>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</si>
  <si>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</si>
  <si>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</si>
  <si>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</si>
  <si>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</si>
  <si>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</si>
  <si>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</si>
  <si>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</si>
  <si>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</si>
  <si>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</si>
  <si>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</si>
  <si>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</si>
  <si>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</si>
  <si>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</si>
  <si>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</si>
  <si>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</si>
  <si>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</si>
  <si>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</si>
  <si>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</si>
  <si>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</si>
  <si>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</si>
  <si>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</si>
  <si>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</si>
  <si>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</si>
  <si>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</si>
  <si>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</si>
  <si>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</si>
  <si>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</si>
  <si>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</si>
  <si>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</si>
  <si>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</si>
  <si>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</si>
  <si>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</si>
  <si>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</si>
  <si>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</si>
  <si>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</si>
  <si>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</si>
  <si>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</si>
  <si>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</si>
  <si>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</si>
  <si>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</si>
  <si>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</si>
  <si>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</si>
  <si>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</si>
  <si>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</si>
  <si>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</si>
  <si>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</si>
  <si>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</si>
  <si>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</si>
  <si>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</si>
  <si>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</si>
  <si>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</si>
  <si>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</si>
  <si>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</si>
  <si>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</si>
  <si>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</si>
  <si>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</si>
  <si>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</si>
  <si>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</si>
  <si>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</si>
  <si>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</si>
  <si>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</si>
  <si>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</si>
  <si>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</si>
  <si>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</si>
  <si>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</si>
  <si>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</si>
  <si>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</si>
  <si>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</si>
  <si>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</si>
  <si>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</si>
  <si>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</si>
  <si>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</si>
  <si>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</si>
  <si>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</si>
  <si>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</si>
  <si>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</si>
  <si>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</si>
  <si>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</si>
  <si>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</si>
  <si>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</si>
  <si>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</si>
  <si>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</si>
  <si>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</si>
  <si>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</si>
  <si>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</si>
  <si>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</si>
  <si>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</si>
  <si>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</si>
  <si>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</si>
  <si>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</si>
  <si>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</si>
  <si>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</si>
  <si>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</si>
  <si>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</si>
  <si>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</si>
  <si>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</si>
  <si>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</si>
  <si>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</si>
  <si>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</si>
  <si>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</si>
  <si>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</si>
  <si>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</si>
  <si>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</si>
  <si>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</si>
  <si>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</si>
  <si>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</si>
  <si>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</si>
  <si>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</si>
  <si>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</si>
  <si>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</si>
  <si>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</si>
  <si>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</si>
  <si>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</si>
  <si>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</si>
  <si>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</si>
  <si>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</si>
  <si>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</si>
  <si>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</si>
  <si>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</si>
  <si>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</si>
  <si>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</si>
  <si>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</si>
  <si>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</si>
  <si>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</si>
  <si>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</si>
  <si>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</si>
  <si>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</si>
  <si>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</si>
  <si>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</si>
  <si>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</si>
  <si>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</si>
  <si>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</si>
  <si>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</si>
  <si>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</si>
  <si>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</si>
  <si>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</si>
  <si>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</si>
  <si>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</si>
  <si>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</si>
  <si>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</si>
  <si>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</si>
  <si>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</si>
  <si>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</si>
  <si>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</si>
  <si>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</si>
  <si>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</si>
  <si>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</si>
  <si>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</si>
  <si>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</si>
  <si>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</si>
  <si>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</si>
  <si>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</si>
  <si>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</si>
  <si>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</si>
  <si>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</si>
  <si>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</si>
  <si>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</si>
  <si>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</si>
  <si>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</si>
  <si>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</si>
  <si>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</si>
  <si>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</si>
  <si>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</si>
  <si>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</si>
  <si>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</si>
  <si>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</si>
  <si>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</si>
  <si>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</si>
  <si>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</si>
  <si>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</si>
  <si>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</si>
  <si>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</si>
  <si>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</si>
  <si>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</si>
  <si>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</si>
  <si>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</si>
  <si>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</si>
  <si>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</si>
  <si>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</si>
  <si>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</si>
  <si>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</si>
  <si>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</si>
  <si>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</si>
  <si>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</si>
  <si>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</si>
  <si>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</si>
  <si>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</si>
  <si>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</si>
  <si>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</si>
  <si>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</si>
  <si>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</si>
  <si>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</si>
  <si>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</si>
  <si>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</si>
  <si>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</si>
  <si>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</si>
  <si>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</si>
  <si>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</si>
  <si>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</si>
  <si>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</si>
  <si>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</si>
  <si>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</si>
  <si>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</si>
  <si>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</si>
  <si>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</si>
  <si>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</si>
  <si>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</si>
  <si>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</si>
  <si>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</si>
  <si>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</si>
  <si>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</si>
  <si>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</si>
  <si>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</si>
  <si>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</si>
  <si>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</si>
  <si>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</si>
  <si>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</si>
  <si>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</si>
  <si>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</si>
  <si>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</si>
  <si>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</si>
  <si>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</si>
  <si>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</si>
  <si>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</si>
  <si>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</si>
  <si>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</si>
  <si>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</si>
  <si>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</si>
  <si>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</si>
  <si>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</si>
  <si>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</si>
  <si>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</si>
  <si>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</si>
  <si>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</si>
  <si>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</si>
  <si>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</si>
  <si>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</si>
  <si>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</si>
  <si>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</si>
  <si>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</si>
  <si>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</si>
  <si>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</si>
  <si>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</si>
  <si>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</si>
  <si>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</si>
  <si>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</si>
  <si>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</si>
  <si>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</si>
  <si>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</si>
  <si>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</si>
  <si>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</si>
  <si>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</si>
  <si>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</si>
  <si>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</si>
  <si>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</si>
  <si>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</si>
  <si>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</si>
  <si>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</si>
  <si>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</si>
  <si>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</si>
  <si>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</si>
  <si>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</si>
  <si>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</si>
  <si>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</si>
  <si>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</si>
  <si>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</si>
  <si>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</si>
  <si>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</si>
  <si>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</si>
  <si>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</si>
  <si>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</si>
  <si>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</si>
  <si>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</si>
  <si>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</si>
  <si>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</si>
  <si>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</si>
  <si>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</si>
  <si>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</si>
  <si>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</si>
  <si>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</si>
  <si>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</si>
  <si>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</si>
  <si>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</si>
  <si>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</si>
  <si>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</si>
  <si>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</si>
  <si>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</si>
  <si>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</si>
  <si>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</si>
  <si>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</si>
  <si>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</si>
  <si>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</si>
  <si>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</si>
  <si>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</si>
  <si>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</si>
  <si>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</si>
  <si>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</si>
  <si>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</si>
  <si>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</si>
  <si>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</si>
  <si>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</si>
  <si>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</si>
  <si>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</si>
  <si>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</si>
  <si>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</si>
  <si>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</si>
  <si>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</si>
  <si>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</si>
  <si>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</si>
  <si>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</si>
  <si>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</si>
  <si>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</si>
  <si>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</si>
  <si>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</si>
  <si>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</si>
  <si>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</si>
  <si>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</si>
  <si>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</si>
  <si>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</si>
  <si>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</si>
  <si>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</si>
  <si>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</si>
  <si>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</si>
  <si>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</si>
  <si>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</si>
  <si>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</si>
  <si>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</si>
  <si>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</si>
  <si>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</si>
  <si>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</si>
  <si>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</si>
  <si>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</si>
  <si>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</si>
  <si>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</si>
  <si>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</si>
  <si>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</si>
  <si>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</si>
  <si>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</si>
  <si>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</si>
  <si>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</si>
  <si>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</si>
  <si>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</si>
  <si>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</si>
  <si>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</si>
  <si>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</si>
  <si>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</si>
  <si>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</si>
  <si>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</si>
  <si>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</si>
  <si>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</si>
  <si>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</si>
  <si>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</si>
  <si>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</si>
  <si>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</si>
  <si>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</si>
  <si>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</si>
  <si>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</si>
  <si>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</si>
  <si>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</si>
  <si>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</si>
  <si>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</si>
  <si>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</si>
  <si>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</si>
  <si>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</si>
  <si>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</si>
  <si>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</si>
  <si>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</si>
  <si>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</si>
  <si>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</si>
  <si>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</si>
  <si>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</si>
  <si>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</si>
  <si>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</si>
  <si>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</si>
  <si>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</si>
  <si>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</si>
  <si>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</si>
  <si>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</si>
  <si>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</si>
  <si>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</si>
  <si>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</si>
  <si>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</si>
  <si>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</si>
  <si>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</si>
  <si>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</si>
  <si>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</si>
  <si>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</si>
  <si>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</si>
  <si>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</si>
  <si>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</si>
  <si>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</si>
  <si>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</si>
  <si>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</si>
  <si>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</si>
  <si>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</si>
  <si>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</si>
  <si>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</si>
  <si>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</si>
  <si>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</si>
  <si>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</si>
  <si>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</si>
  <si>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</si>
  <si>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</si>
  <si>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</si>
  <si>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</si>
  <si>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</si>
  <si>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</si>
  <si>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</si>
  <si>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</si>
  <si>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</si>
  <si>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</si>
  <si>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</si>
  <si>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</si>
  <si>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</si>
  <si>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</si>
  <si>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</si>
  <si>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</si>
  <si>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</si>
  <si>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</si>
  <si>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</si>
  <si>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</si>
  <si>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</si>
  <si>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</si>
  <si>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</si>
  <si>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</si>
  <si>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</si>
  <si>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</si>
  <si>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</si>
  <si>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</si>
  <si>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</si>
  <si>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</si>
  <si>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</si>
  <si>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</si>
  <si>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</si>
  <si>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</si>
  <si>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</si>
  <si>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</si>
  <si>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</si>
  <si>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</si>
  <si>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</si>
  <si>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</si>
  <si>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</si>
  <si>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</si>
  <si>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</si>
  <si>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</si>
  <si>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</si>
  <si>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</si>
  <si>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</si>
  <si>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</si>
  <si>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</si>
  <si>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</si>
  <si>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</si>
  <si>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</si>
  <si>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</si>
  <si>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</si>
  <si>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</si>
  <si>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</si>
  <si>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</si>
  <si>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</si>
  <si>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</si>
  <si>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</si>
  <si>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</si>
  <si>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</si>
  <si>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</si>
  <si>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</si>
  <si>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</si>
  <si>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</si>
  <si>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</si>
  <si>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</si>
  <si>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</si>
  <si>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</si>
  <si>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</si>
  <si>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</si>
  <si>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</si>
  <si>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</si>
  <si>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</si>
  <si>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</si>
  <si>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</si>
  <si>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</si>
  <si>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</si>
  <si>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</si>
  <si>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</si>
  <si>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</si>
  <si>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</si>
  <si>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</si>
  <si>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</si>
  <si>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</si>
  <si>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</si>
  <si>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</si>
  <si>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</si>
  <si>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</si>
  <si>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</si>
  <si>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</si>
  <si>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</si>
  <si>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</si>
  <si>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</si>
  <si>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</si>
  <si>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</si>
  <si>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</si>
  <si>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</si>
  <si>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</si>
  <si>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</si>
  <si>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</si>
  <si>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</si>
  <si>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</si>
  <si>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</si>
  <si>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</si>
  <si>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</si>
  <si>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</si>
  <si>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</si>
  <si>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</si>
  <si>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</si>
  <si>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</si>
  <si>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</si>
  <si>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</si>
  <si>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</si>
  <si>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</si>
  <si>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</si>
  <si>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</si>
  <si>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</si>
  <si>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</si>
  <si>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</si>
  <si>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</si>
  <si>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</si>
  <si>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</si>
  <si>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</si>
  <si>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</si>
  <si>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</si>
  <si>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</si>
  <si>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</si>
  <si>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</si>
  <si>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</si>
  <si>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</si>
  <si>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</si>
  <si>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</si>
  <si>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</si>
  <si>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</si>
  <si>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</si>
  <si>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</si>
  <si>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</si>
  <si>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</si>
  <si>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</si>
  <si>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</si>
  <si>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</si>
  <si>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</si>
  <si>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</si>
  <si>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</si>
  <si>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</si>
  <si>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</si>
  <si>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</si>
  <si>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</si>
  <si>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</si>
  <si>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</si>
  <si>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</si>
  <si>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</si>
  <si>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</si>
  <si>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</si>
  <si>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</si>
  <si>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</si>
  <si>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</si>
  <si>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</si>
  <si>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</si>
  <si>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</si>
  <si>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</si>
  <si>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</si>
  <si>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</si>
  <si>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</si>
  <si>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</si>
  <si>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</si>
  <si>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</si>
  <si>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</si>
  <si>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</si>
  <si>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</si>
  <si>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</si>
  <si>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</si>
  <si>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</si>
  <si>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</si>
  <si>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</si>
  <si>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</si>
  <si>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</si>
  <si>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</si>
  <si>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</si>
  <si>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</si>
  <si>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</si>
  <si>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</si>
  <si>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</si>
  <si>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</si>
  <si>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</si>
  <si>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</si>
  <si>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</si>
  <si>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</si>
  <si>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</si>
  <si>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</si>
  <si>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</si>
  <si>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</si>
  <si>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</si>
  <si>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</si>
  <si>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</si>
  <si>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</si>
  <si>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</si>
  <si>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</si>
  <si>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</si>
  <si>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</si>
  <si>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</si>
  <si>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</si>
  <si>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</si>
  <si>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</si>
  <si>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</si>
  <si>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</si>
  <si>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</si>
  <si>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</si>
  <si>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</si>
  <si>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</si>
  <si>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</si>
  <si>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</si>
  <si>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</si>
  <si>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</si>
  <si>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</si>
  <si>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</si>
  <si>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</si>
  <si>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</si>
  <si>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</si>
  <si>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</si>
  <si>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</si>
  <si>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</si>
  <si>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</si>
  <si>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</si>
  <si>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</si>
  <si>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</si>
  <si>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</si>
  <si>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</si>
  <si>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</si>
  <si>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</si>
  <si>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</si>
  <si>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</si>
  <si>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</si>
  <si>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</si>
  <si>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</si>
  <si>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</si>
  <si>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</si>
  <si>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</si>
  <si>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</si>
  <si>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</si>
  <si>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</si>
  <si>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</si>
  <si>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</si>
  <si>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</si>
  <si>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</si>
  <si>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</si>
  <si>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</si>
  <si>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</si>
  <si>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</si>
  <si>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</si>
  <si>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</si>
  <si>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</si>
  <si>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</si>
  <si>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</si>
  <si>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</si>
  <si>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</si>
  <si>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</si>
  <si>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</si>
  <si>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</si>
  <si>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</si>
  <si>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</si>
  <si>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</si>
  <si>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</si>
  <si>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</si>
  <si>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</si>
  <si>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</si>
  <si>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</si>
  <si>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</si>
  <si>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</si>
  <si>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</si>
  <si>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</si>
  <si>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</si>
  <si>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</si>
  <si>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</si>
  <si>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</si>
  <si>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</si>
  <si>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</si>
  <si>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</si>
  <si>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</si>
  <si>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</si>
  <si>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</si>
  <si>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</si>
  <si>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</si>
  <si>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</si>
  <si>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</si>
  <si>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</si>
  <si>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</si>
  <si>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</si>
  <si>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</si>
  <si>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</si>
  <si>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</si>
  <si>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</si>
  <si>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</si>
  <si>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</si>
  <si>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</si>
  <si>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</si>
  <si>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</si>
  <si>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</si>
  <si>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</si>
  <si>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</si>
  <si>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</si>
  <si>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</si>
  <si>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</si>
  <si>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</si>
  <si>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</si>
  <si>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</si>
  <si>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</si>
  <si>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</si>
  <si>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</si>
  <si>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</si>
  <si>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</si>
  <si>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</si>
  <si>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</si>
  <si>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</si>
  <si>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</si>
  <si>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</si>
  <si>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</si>
  <si>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</si>
  <si>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</si>
  <si>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</si>
  <si>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</si>
  <si>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</si>
  <si>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</si>
  <si>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</si>
  <si>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</si>
  <si>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</si>
  <si>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</si>
  <si>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</si>
  <si>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</si>
  <si>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</si>
  <si>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</si>
  <si>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</si>
  <si>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</si>
  <si>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</si>
  <si>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</si>
  <si>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</si>
  <si>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</si>
  <si>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</si>
  <si>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</si>
  <si>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</si>
  <si>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</si>
  <si>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</si>
  <si>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</si>
  <si>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</si>
  <si>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</si>
  <si>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</si>
  <si>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</si>
  <si>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</si>
  <si>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</si>
  <si>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</si>
  <si>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</si>
  <si>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</si>
  <si>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</si>
  <si>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</si>
  <si>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</si>
  <si>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</si>
  <si>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</si>
  <si>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</si>
  <si>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</si>
  <si>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</si>
  <si>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</si>
  <si>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</si>
  <si>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</si>
  <si>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</si>
  <si>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</si>
  <si>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</si>
  <si>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</si>
  <si>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</si>
  <si>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</si>
  <si>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</si>
  <si>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</si>
  <si>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</si>
  <si>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</si>
  <si>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</si>
  <si>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</si>
  <si>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</si>
  <si>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</si>
  <si>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</si>
  <si>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</si>
  <si>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</si>
  <si>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</si>
  <si>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</si>
  <si>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</si>
  <si>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</si>
  <si>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</si>
  <si>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</si>
  <si>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</si>
  <si>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</si>
  <si>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</si>
  <si>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</si>
  <si>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</si>
  <si>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</si>
  <si>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</si>
  <si>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</si>
  <si>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</si>
  <si>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</si>
  <si>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</si>
  <si>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</si>
  <si>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</si>
  <si>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</si>
  <si>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</si>
  <si>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</si>
  <si>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</si>
  <si>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</si>
  <si>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</si>
  <si>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</si>
  <si>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</si>
  <si>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</si>
  <si>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</si>
  <si>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</si>
  <si>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</si>
  <si>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</si>
  <si>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</si>
  <si>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</si>
  <si>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</si>
  <si>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</si>
  <si>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</si>
  <si>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</si>
  <si>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</si>
  <si>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</si>
  <si>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</si>
  <si>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</si>
  <si>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</si>
  <si>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</si>
  <si>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</si>
  <si>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</si>
  <si>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</si>
  <si>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</si>
  <si>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</si>
  <si>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</si>
  <si>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</si>
  <si>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</si>
  <si>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</si>
  <si>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</si>
  <si>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</si>
  <si>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</si>
  <si>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</si>
  <si>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</si>
  <si>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</si>
  <si>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</si>
  <si>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</si>
  <si>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</si>
  <si>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</si>
  <si>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</si>
  <si>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</si>
  <si>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</si>
  <si>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</si>
  <si>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</si>
  <si>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</si>
  <si>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</si>
  <si>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</si>
  <si>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</si>
  <si>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</si>
  <si>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</si>
  <si>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</si>
  <si>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</si>
  <si>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</si>
  <si>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</si>
  <si>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</si>
  <si>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</si>
  <si>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</si>
  <si>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</si>
  <si>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</si>
  <si>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</si>
  <si>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</si>
  <si>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</si>
  <si>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</si>
  <si>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</si>
  <si>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</si>
  <si>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</si>
  <si>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</si>
  <si>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</si>
  <si>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</si>
  <si>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</si>
  <si>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</si>
  <si>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</si>
  <si>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</si>
  <si>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</si>
  <si>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</si>
  <si>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</si>
  <si>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</si>
  <si>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</si>
  <si>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</si>
  <si>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</si>
  <si>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</si>
  <si>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</si>
  <si>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</si>
  <si>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</si>
  <si>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</si>
  <si>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</si>
  <si>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</si>
  <si>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</si>
  <si>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</si>
  <si>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</si>
  <si>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</si>
  <si>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</si>
  <si>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</si>
  <si>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</si>
  <si>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</si>
  <si>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</si>
  <si>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</si>
  <si>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</si>
  <si>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</si>
  <si>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</si>
  <si>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</si>
  <si>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</si>
  <si>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</si>
  <si>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</si>
  <si>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</si>
  <si>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</si>
  <si>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</si>
  <si>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</si>
  <si>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</si>
  <si>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</si>
  <si>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</si>
  <si>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</si>
  <si>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</si>
  <si>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</si>
  <si>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</si>
  <si>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</si>
  <si>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</si>
  <si>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</si>
  <si>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</si>
  <si>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</si>
  <si>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</si>
  <si>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</si>
  <si>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</si>
  <si>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</si>
  <si>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</si>
  <si>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</si>
  <si>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</si>
  <si>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</si>
  <si>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</si>
  <si>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</si>
  <si>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</si>
  <si>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</si>
  <si>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</si>
  <si>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</si>
  <si>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</si>
  <si>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</si>
  <si>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</si>
  <si>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</si>
  <si>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</si>
  <si>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</si>
  <si>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</si>
  <si>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</si>
  <si>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</si>
  <si>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</si>
  <si>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</si>
  <si>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</si>
  <si>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</si>
  <si>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</si>
  <si>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</si>
  <si>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</si>
  <si>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</si>
  <si>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</si>
  <si>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</si>
  <si>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</si>
  <si>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</si>
  <si>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</si>
  <si>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</si>
  <si>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</si>
  <si>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</si>
  <si>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</si>
  <si>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</si>
  <si>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</si>
  <si>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</si>
  <si>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</si>
  <si>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</si>
  <si>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</si>
  <si>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</si>
  <si>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</si>
  <si>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</si>
  <si>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</si>
  <si>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</si>
  <si>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</si>
  <si>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</si>
  <si>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</si>
  <si>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</si>
  <si>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</si>
  <si>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</si>
  <si>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</si>
  <si>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</si>
  <si>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</si>
  <si>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</si>
  <si>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</si>
  <si>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</si>
  <si>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</si>
  <si>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</si>
  <si>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</si>
  <si>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</si>
  <si>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</si>
  <si>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</si>
  <si>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</si>
  <si>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</si>
  <si>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</si>
  <si>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</si>
  <si>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</si>
  <si>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</si>
  <si>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</si>
  <si>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</si>
  <si>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</si>
  <si>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</si>
  <si>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</si>
  <si>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</si>
  <si>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</si>
  <si>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</si>
  <si>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</si>
  <si>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</si>
  <si>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</si>
  <si>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</si>
  <si>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</si>
  <si>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</si>
  <si>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</si>
  <si>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</si>
  <si>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</si>
  <si>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</si>
  <si>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</si>
  <si>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</si>
  <si>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</si>
  <si>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</si>
  <si>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</si>
  <si>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</si>
  <si>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</si>
  <si>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</si>
  <si>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</si>
  <si>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</si>
  <si>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</si>
  <si>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</si>
  <si>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</si>
  <si>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</si>
  <si>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</si>
  <si>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</si>
  <si>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</si>
  <si>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</si>
  <si>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</si>
  <si>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</si>
  <si>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</si>
  <si>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</si>
  <si>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</si>
  <si>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</si>
  <si>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</si>
  <si>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</si>
  <si>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</si>
  <si>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</si>
  <si>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</si>
  <si>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</si>
  <si>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</si>
  <si>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</si>
  <si>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</si>
  <si>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</si>
  <si>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</si>
  <si>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</si>
  <si>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</si>
  <si>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</si>
  <si>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</si>
  <si>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</si>
  <si>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</si>
  <si>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</si>
  <si>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</si>
  <si>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</si>
  <si>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</si>
  <si>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</si>
  <si>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</si>
  <si>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</si>
  <si>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</si>
  <si>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</si>
  <si>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</si>
  <si>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</si>
  <si>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</si>
  <si>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</si>
  <si>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</si>
  <si>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</si>
  <si>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</si>
  <si>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</si>
  <si>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</si>
  <si>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</si>
  <si>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</si>
  <si>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</si>
  <si>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</si>
  <si>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</si>
  <si>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</si>
  <si>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</si>
  <si>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</si>
  <si>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</si>
  <si>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</si>
  <si>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</si>
  <si>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</si>
  <si>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</si>
  <si>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</si>
  <si>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</si>
  <si>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</si>
  <si>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</si>
  <si>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</si>
  <si>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</si>
  <si>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</si>
  <si>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</si>
  <si>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</si>
  <si>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</si>
  <si>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</si>
  <si>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</si>
  <si>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</si>
  <si>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</si>
  <si>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</si>
  <si>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</si>
  <si>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</si>
  <si>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</si>
  <si>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</si>
  <si>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</si>
  <si>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</si>
  <si>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</si>
  <si>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</si>
  <si>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</si>
  <si>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</si>
  <si>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</si>
  <si>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</si>
  <si>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</si>
  <si>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</si>
  <si>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</si>
  <si>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</si>
  <si>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</si>
  <si>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</si>
  <si>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</si>
  <si>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</si>
  <si>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</si>
  <si>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</si>
  <si>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</si>
  <si>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</si>
  <si>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</si>
  <si>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</si>
  <si>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</si>
  <si>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</si>
  <si>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</si>
  <si>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</si>
  <si>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</si>
  <si>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</si>
  <si>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</si>
  <si>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</si>
  <si>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</si>
  <si>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</si>
  <si>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</si>
  <si>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</si>
  <si>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</si>
  <si>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</si>
  <si>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</si>
  <si>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</si>
  <si>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</si>
  <si>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</si>
  <si>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</si>
  <si>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</si>
  <si>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</si>
  <si>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</si>
  <si>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</si>
  <si>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</si>
  <si>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</si>
  <si>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</si>
  <si>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</si>
  <si>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</si>
  <si>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</si>
  <si>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</si>
  <si>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</si>
  <si>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</si>
  <si>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</si>
  <si>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</si>
  <si>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</si>
  <si>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</si>
  <si>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</si>
  <si>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</si>
  <si>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</si>
  <si>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</si>
  <si>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</si>
  <si>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</si>
  <si>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</si>
  <si>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</si>
  <si>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</si>
  <si>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</si>
  <si>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</si>
  <si>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</si>
  <si>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</si>
  <si>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</si>
  <si>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</si>
  <si>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</si>
  <si>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</si>
  <si>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</si>
  <si>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</si>
  <si>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</si>
  <si>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</si>
  <si>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</si>
  <si>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</si>
  <si>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</si>
  <si>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</si>
  <si>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</si>
  <si>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</si>
  <si>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</si>
  <si>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</si>
  <si>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</si>
  <si>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</si>
  <si>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</si>
  <si>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</si>
  <si>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</si>
  <si>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</si>
  <si>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</si>
  <si>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</si>
  <si>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</si>
  <si>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</si>
  <si>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</si>
  <si>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</si>
  <si>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</si>
  <si>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</si>
  <si>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</si>
  <si>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</si>
  <si>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</si>
  <si>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</si>
  <si>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</si>
  <si>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</si>
  <si>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</si>
  <si>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</si>
  <si>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</si>
  <si>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</si>
  <si>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</si>
  <si>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</si>
  <si>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</si>
  <si>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</si>
  <si>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</si>
  <si>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</si>
  <si>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</si>
  <si>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</si>
  <si>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</si>
  <si>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</si>
  <si>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</si>
  <si>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</si>
  <si>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</si>
  <si>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</si>
  <si>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</si>
  <si>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</si>
  <si>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</si>
  <si>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</si>
  <si>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</si>
  <si>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</si>
  <si>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</si>
  <si>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</si>
  <si>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</si>
  <si>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</si>
  <si>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</si>
  <si>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</si>
  <si>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</si>
  <si>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</si>
  <si>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</si>
  <si>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</si>
  <si>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</si>
  <si>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</si>
  <si>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</si>
  <si>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</si>
  <si>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</si>
  <si>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</si>
  <si>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</si>
  <si>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</si>
  <si>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</si>
  <si>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</si>
  <si>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</si>
  <si>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</si>
  <si>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</si>
  <si>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</si>
  <si>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</si>
  <si>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</si>
  <si>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</si>
  <si>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</si>
  <si>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</si>
  <si>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</si>
  <si>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</si>
  <si>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</si>
  <si>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</si>
  <si>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</si>
  <si>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</si>
  <si>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</si>
  <si>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</si>
  <si>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</si>
  <si>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</si>
  <si>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</si>
  <si>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</si>
  <si>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</si>
  <si>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</si>
  <si>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</si>
  <si>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</si>
  <si>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</si>
  <si>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</si>
  <si>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</si>
  <si>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</si>
  <si>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</si>
  <si>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</si>
  <si>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</si>
  <si>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</si>
  <si>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</si>
  <si>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</si>
  <si>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</si>
  <si>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</si>
  <si>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</si>
  <si>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</si>
  <si>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</si>
  <si>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</si>
  <si>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</si>
  <si>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</si>
  <si>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</si>
  <si>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</si>
  <si>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</si>
  <si>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</si>
  <si>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</si>
  <si>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</si>
  <si>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</si>
  <si>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</si>
  <si>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</si>
  <si>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</si>
  <si>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</si>
  <si>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</si>
  <si>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</si>
  <si>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</si>
  <si>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</si>
  <si>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</si>
  <si>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</si>
  <si>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</si>
  <si>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</si>
  <si>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</si>
  <si>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</si>
  <si>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</si>
  <si>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</si>
  <si>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</si>
  <si>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</si>
  <si>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</si>
  <si>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</si>
  <si>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</si>
  <si>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</si>
  <si>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</si>
  <si>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</si>
  <si>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</si>
  <si>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</si>
  <si>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</si>
  <si>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</si>
  <si>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</si>
  <si>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</si>
  <si>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</si>
  <si>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</si>
  <si>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</si>
  <si>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</si>
  <si>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</si>
  <si>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</si>
  <si>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</si>
  <si>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</si>
  <si>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</si>
  <si>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</si>
  <si>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</si>
  <si>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</si>
  <si>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</si>
  <si>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</si>
  <si>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</si>
  <si>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</si>
  <si>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</si>
  <si>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</si>
  <si>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</si>
  <si>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</si>
  <si>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</si>
  <si>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</si>
  <si>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</si>
  <si>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</si>
  <si>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</si>
  <si>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</si>
  <si>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</si>
  <si>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</si>
  <si>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</si>
  <si>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</si>
  <si>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</si>
  <si>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</si>
  <si>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</si>
  <si>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</si>
  <si>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</si>
  <si>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</si>
  <si>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</si>
  <si>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</si>
  <si>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</si>
  <si>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</si>
  <si>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</si>
  <si>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</si>
  <si>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</si>
  <si>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</si>
  <si>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</si>
  <si>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</si>
  <si>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</si>
  <si>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</si>
  <si>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</si>
  <si>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</si>
  <si>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</si>
  <si>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</si>
  <si>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</si>
  <si>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</si>
  <si>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</si>
  <si>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</si>
  <si>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</si>
  <si>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</si>
  <si>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</si>
  <si>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</si>
  <si>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</si>
  <si>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</si>
  <si>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</si>
  <si>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</si>
  <si>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</si>
  <si>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</si>
  <si>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</si>
  <si>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</si>
  <si>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</si>
  <si>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</si>
  <si>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</si>
  <si>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</si>
  <si>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</si>
  <si>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</si>
  <si>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</si>
  <si>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</si>
  <si>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</si>
  <si>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</si>
  <si>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</si>
  <si>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</si>
  <si>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</si>
  <si>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</si>
  <si>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</si>
  <si>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</si>
  <si>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</si>
  <si>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</si>
  <si>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</si>
  <si>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</si>
  <si>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</si>
  <si>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</si>
  <si>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</si>
  <si>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</si>
  <si>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</si>
  <si>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</si>
  <si>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</si>
  <si>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</si>
  <si>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</si>
  <si>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</si>
  <si>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</si>
  <si>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</si>
  <si>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</si>
  <si>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</si>
  <si>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</si>
  <si>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</si>
  <si>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</si>
  <si>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</si>
  <si>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</si>
  <si>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</si>
  <si>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</si>
  <si>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</si>
  <si>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</si>
  <si>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</si>
  <si>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</si>
  <si>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</si>
  <si>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</si>
  <si>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</si>
  <si>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</si>
  <si>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</si>
  <si>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</si>
  <si>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</si>
  <si>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</si>
  <si>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</si>
  <si>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</si>
  <si>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</si>
  <si>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</si>
  <si>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</si>
  <si>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</si>
  <si>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</si>
  <si>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</si>
  <si>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</si>
  <si>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</si>
  <si>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</si>
  <si>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</si>
  <si>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</si>
  <si>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</si>
  <si>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</si>
  <si>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</si>
  <si>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</si>
  <si>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</si>
  <si>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</si>
  <si>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</si>
  <si>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</si>
  <si>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</si>
  <si>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</si>
  <si>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</si>
  <si>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</si>
  <si>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</si>
  <si>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</si>
  <si>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</si>
  <si>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</si>
  <si>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</si>
  <si>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</si>
  <si>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</si>
  <si>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</si>
  <si>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</si>
  <si>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</si>
  <si>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</si>
  <si>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</si>
  <si>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</si>
  <si>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</si>
  <si>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</si>
  <si>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</si>
  <si>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</si>
  <si>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</si>
  <si>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</si>
  <si>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</si>
  <si>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</si>
  <si>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</si>
  <si>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</si>
  <si>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</si>
  <si>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</si>
  <si>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</si>
  <si>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</si>
  <si>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</si>
  <si>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</si>
  <si>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</si>
  <si>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</si>
  <si>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</si>
  <si>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</si>
  <si>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</si>
  <si>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</si>
  <si>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</si>
  <si>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</si>
  <si>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</si>
  <si>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</si>
  <si>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</si>
  <si>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</si>
  <si>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</si>
  <si>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</si>
  <si>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</si>
  <si>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</si>
  <si>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</si>
  <si>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</si>
  <si>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</si>
  <si>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</si>
  <si>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</si>
  <si>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</si>
  <si>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</si>
  <si>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</si>
  <si>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</si>
  <si>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</si>
  <si>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</si>
  <si>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</si>
  <si>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</si>
  <si>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</si>
  <si>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</si>
  <si>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</si>
  <si>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</si>
  <si>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</si>
  <si>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</si>
  <si>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</si>
  <si>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</si>
  <si>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</si>
  <si>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</si>
  <si>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</si>
  <si>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</si>
  <si>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</si>
  <si>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</si>
  <si>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</si>
  <si>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</si>
  <si>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</si>
  <si>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</si>
  <si>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</si>
  <si>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</si>
  <si>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</si>
  <si>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</si>
  <si>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</si>
  <si>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</si>
  <si>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</si>
  <si>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</si>
  <si>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</si>
  <si>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</si>
  <si>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</si>
  <si>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</si>
  <si>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</si>
  <si>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</si>
  <si>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</si>
  <si>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</si>
  <si>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</si>
  <si>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</si>
  <si>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</si>
  <si>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</si>
  <si>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</si>
  <si>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</si>
  <si>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</si>
  <si>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</si>
  <si>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</si>
  <si>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</si>
  <si>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</si>
  <si>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</si>
  <si>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</si>
  <si>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</si>
  <si>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</si>
  <si>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</si>
  <si>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</si>
  <si>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</si>
  <si>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</si>
  <si>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</si>
  <si>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</si>
  <si>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</si>
  <si>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</si>
  <si>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</si>
  <si>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</si>
  <si>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</si>
  <si>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</si>
  <si>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</si>
  <si>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</si>
  <si>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</si>
  <si>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</si>
  <si>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</si>
  <si>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</si>
  <si>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</si>
  <si>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</si>
  <si>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</si>
  <si>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</si>
  <si>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</si>
  <si>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</si>
  <si>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</si>
  <si>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</si>
  <si>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</si>
  <si>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</si>
  <si>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</si>
  <si>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</si>
  <si>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</si>
  <si>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</si>
  <si>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</si>
  <si>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</si>
  <si>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</si>
  <si>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</si>
  <si>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</si>
  <si>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</si>
  <si>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</si>
  <si>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</si>
  <si>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</si>
  <si>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</si>
  <si>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</si>
  <si>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</si>
  <si>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</si>
  <si>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</si>
  <si>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</si>
  <si>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</si>
  <si>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</si>
  <si>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</si>
  <si>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</si>
  <si>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</si>
  <si>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</si>
  <si>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</si>
  <si>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</si>
  <si>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</si>
  <si>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</si>
  <si>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</si>
  <si>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</si>
  <si>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</si>
  <si>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</si>
  <si>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</si>
  <si>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</si>
  <si>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</si>
  <si>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</si>
  <si>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</si>
  <si>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</si>
  <si>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</si>
  <si>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</si>
  <si>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</si>
  <si>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</si>
  <si>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</si>
  <si>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</si>
  <si>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</si>
  <si>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</si>
  <si>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</si>
  <si>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</si>
  <si>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</si>
  <si>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</si>
  <si>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</si>
  <si>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</si>
  <si>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</si>
  <si>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</si>
  <si>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</si>
  <si>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</si>
  <si>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</si>
  <si>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</si>
  <si>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</si>
  <si>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</si>
  <si>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</si>
  <si>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</si>
  <si>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</si>
  <si>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</si>
  <si>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</si>
  <si>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</si>
  <si>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</si>
  <si>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</si>
  <si>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</si>
  <si>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</si>
  <si>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</si>
  <si>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</si>
  <si>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</si>
  <si>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</si>
  <si>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</si>
  <si>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</si>
  <si>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</si>
  <si>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</si>
  <si>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</si>
  <si>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</si>
  <si>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</si>
  <si>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</si>
  <si>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</si>
  <si>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</si>
  <si>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</si>
  <si>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</si>
  <si>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</si>
  <si>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</si>
  <si>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</si>
  <si>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</si>
  <si>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</si>
  <si>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</si>
  <si>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</si>
  <si>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</si>
  <si>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</si>
  <si>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</si>
  <si>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</si>
  <si>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</si>
  <si>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</si>
  <si>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</si>
  <si>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</si>
  <si>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</si>
  <si>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</si>
  <si>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</si>
  <si>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</si>
  <si>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</si>
  <si>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</si>
  <si>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</si>
  <si>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</si>
  <si>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</si>
  <si>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</si>
  <si>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</si>
  <si>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</si>
  <si>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</si>
  <si>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</si>
  <si>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</si>
  <si>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</si>
  <si>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</si>
  <si>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</si>
  <si>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</si>
  <si>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</si>
  <si>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</si>
  <si>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</si>
  <si>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</si>
  <si>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</si>
  <si>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</si>
  <si>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</si>
  <si>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</si>
  <si>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</si>
  <si>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</si>
  <si>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</si>
  <si>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</si>
  <si>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</si>
  <si>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</si>
  <si>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</si>
  <si>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</si>
  <si>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</si>
  <si>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</si>
  <si>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</si>
  <si>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</si>
  <si>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</si>
  <si>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</si>
  <si>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</si>
  <si>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</si>
  <si>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</si>
  <si>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</si>
  <si>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</si>
  <si>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</si>
  <si>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</si>
  <si>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</si>
  <si>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</si>
  <si>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</si>
  <si>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</si>
  <si>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</si>
  <si>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</si>
  <si>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</si>
  <si>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</si>
  <si>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</si>
  <si>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</si>
  <si>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</si>
  <si>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</si>
  <si>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</si>
  <si>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</si>
  <si>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</si>
  <si>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</si>
  <si>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</si>
  <si>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</si>
  <si>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</si>
  <si>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</si>
  <si>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</si>
  <si>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</si>
  <si>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</si>
  <si>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</si>
  <si>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</si>
  <si>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</si>
  <si>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</si>
  <si>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</si>
  <si>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</si>
  <si>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</si>
  <si>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</si>
  <si>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</si>
  <si>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</si>
  <si>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</si>
  <si>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</si>
  <si>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</si>
  <si>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</si>
  <si>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</si>
  <si>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</si>
  <si>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</si>
  <si>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</si>
  <si>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</si>
  <si>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</si>
  <si>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</si>
  <si>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</si>
  <si>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</si>
  <si>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</si>
  <si>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</si>
  <si>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</si>
  <si>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</si>
  <si>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</si>
  <si>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</si>
  <si>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</si>
  <si>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</si>
  <si>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</si>
  <si>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</si>
  <si>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</si>
  <si>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</si>
  <si>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</si>
  <si>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</si>
  <si>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</si>
  <si>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</si>
  <si>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</si>
  <si>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</si>
  <si>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</si>
  <si>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</si>
  <si>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</si>
  <si>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</si>
  <si>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</si>
  <si>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</si>
  <si>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</si>
  <si>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</si>
  <si>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</si>
  <si>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</si>
  <si>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</si>
  <si>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</si>
  <si>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</si>
  <si>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</si>
  <si>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</si>
  <si>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</si>
  <si>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</si>
  <si>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</si>
  <si>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</si>
  <si>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</si>
  <si>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</si>
  <si>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</si>
  <si>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</si>
  <si>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</si>
  <si>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</si>
  <si>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</si>
  <si>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</si>
  <si>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</si>
  <si>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</si>
  <si>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</si>
  <si>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</si>
  <si>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</si>
  <si>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</si>
  <si>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</si>
  <si>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</si>
  <si>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</si>
  <si>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</si>
  <si>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</si>
  <si>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</si>
  <si>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</si>
  <si>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</si>
  <si>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</si>
  <si>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</si>
  <si>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</si>
  <si>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</si>
  <si>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</si>
  <si>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</si>
  <si>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</si>
  <si>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</si>
  <si>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</si>
  <si>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</si>
  <si>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</si>
  <si>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</si>
  <si>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</si>
  <si>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</si>
  <si>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</si>
  <si>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</si>
  <si>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</si>
  <si>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</si>
  <si>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</si>
  <si>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</si>
  <si>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</si>
  <si>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</si>
  <si>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</si>
  <si>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</si>
  <si>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</si>
  <si>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</si>
  <si>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</si>
  <si>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</si>
  <si>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</si>
  <si>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</si>
  <si>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</si>
  <si>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</si>
  <si>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</si>
  <si>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</si>
  <si>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</si>
  <si>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</si>
  <si>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</si>
  <si>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</si>
  <si>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</si>
  <si>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</si>
  <si>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</si>
  <si>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</si>
  <si>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</si>
  <si>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</si>
  <si>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</si>
  <si>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</si>
  <si>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</si>
  <si>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</si>
  <si>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</si>
  <si>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</si>
  <si>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</si>
  <si>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</si>
  <si>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</si>
  <si>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</si>
  <si>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</si>
  <si>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</si>
  <si>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</si>
  <si>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</si>
  <si>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</si>
  <si>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</si>
  <si>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</si>
  <si>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</si>
  <si>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</si>
  <si>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</si>
  <si>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</si>
  <si>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</si>
  <si>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</si>
  <si>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</si>
  <si>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</si>
  <si>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</si>
  <si>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</si>
  <si>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</si>
  <si>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</si>
  <si>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</si>
  <si>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</si>
  <si>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</si>
  <si>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</si>
  <si>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</si>
  <si>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</si>
  <si>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</si>
  <si>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</si>
  <si>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</si>
  <si>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</si>
  <si>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</si>
  <si>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</si>
  <si>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</si>
  <si>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</si>
  <si>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</si>
  <si>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</si>
  <si>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</si>
  <si>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</si>
  <si>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</si>
  <si>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</si>
  <si>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</si>
  <si>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</si>
  <si>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</si>
  <si>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</si>
  <si>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</si>
  <si>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</si>
  <si>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</si>
  <si>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</si>
  <si>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</si>
  <si>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</si>
  <si>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</si>
  <si>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</si>
  <si>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</si>
  <si>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</si>
  <si>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</si>
  <si>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</si>
  <si>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</si>
  <si>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</si>
  <si>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</si>
  <si>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</si>
  <si>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</si>
  <si>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</si>
  <si>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</si>
  <si>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</si>
  <si>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</si>
  <si>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</si>
  <si>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</si>
  <si>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</si>
  <si>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</si>
  <si>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</si>
  <si>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</si>
  <si>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</si>
  <si>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</si>
  <si>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</si>
  <si>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</si>
  <si>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</si>
  <si>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</si>
  <si>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</si>
  <si>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</si>
  <si>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</si>
  <si>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</si>
  <si>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</si>
  <si>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</si>
  <si>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</si>
  <si>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</si>
  <si>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</si>
  <si>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</si>
  <si>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</si>
  <si>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</si>
  <si>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</si>
  <si>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</si>
  <si>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</si>
  <si>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</si>
  <si>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</si>
  <si>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</si>
  <si>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</si>
  <si>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</si>
  <si>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</si>
  <si>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</si>
  <si>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</si>
  <si>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</si>
  <si>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</si>
  <si>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</si>
  <si>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</si>
  <si>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</si>
  <si>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</si>
  <si>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</si>
  <si>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</si>
  <si>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</si>
  <si>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</si>
  <si>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</si>
  <si>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</si>
  <si>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</si>
  <si>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</si>
  <si>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</si>
  <si>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</si>
  <si>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</si>
  <si>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</si>
  <si>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</si>
  <si>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</si>
  <si>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</si>
  <si>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</si>
  <si>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</si>
  <si>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</si>
  <si>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</si>
  <si>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</si>
  <si>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</si>
  <si>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</si>
  <si>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</si>
  <si>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</si>
  <si>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</si>
  <si>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</si>
  <si>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</si>
  <si>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</si>
  <si>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</si>
  <si>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</si>
  <si>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</si>
  <si>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</si>
  <si>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</si>
  <si>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</si>
  <si>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</si>
  <si>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</si>
  <si>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</si>
  <si>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</si>
  <si>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</si>
  <si>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</si>
  <si>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</si>
  <si>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</si>
  <si>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</si>
  <si>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</si>
  <si>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</si>
  <si>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</si>
  <si>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</si>
  <si>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</si>
  <si>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</si>
  <si>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</si>
  <si>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</si>
  <si>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</si>
  <si>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</si>
  <si>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</si>
  <si>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</si>
  <si>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</si>
  <si>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</si>
  <si>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</si>
  <si>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</si>
  <si>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</si>
  <si>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</si>
  <si>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</si>
  <si>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</si>
  <si>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</si>
  <si>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</si>
  <si>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</si>
  <si>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</si>
  <si>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</si>
  <si>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</si>
  <si>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</si>
  <si>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</si>
  <si>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</si>
  <si>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</si>
  <si>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</si>
  <si>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</si>
  <si>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</si>
  <si>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</si>
  <si>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</si>
  <si>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</si>
  <si>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</si>
  <si>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</si>
  <si>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</si>
  <si>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</si>
  <si>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</si>
  <si>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</si>
  <si>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</si>
  <si>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</si>
  <si>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</si>
  <si>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</si>
  <si>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</si>
  <si>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</si>
  <si>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</si>
  <si>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</si>
  <si>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</si>
  <si>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</si>
  <si>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</si>
  <si>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</si>
  <si>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</si>
  <si>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</si>
  <si>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</si>
  <si>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</si>
  <si>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</si>
  <si>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</si>
  <si>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</si>
  <si>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</si>
  <si>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</si>
  <si>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</si>
  <si>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</si>
  <si>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</si>
  <si>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</si>
  <si>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</si>
  <si>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</si>
  <si>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</si>
  <si>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</si>
  <si>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</si>
  <si>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</si>
  <si>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</si>
  <si>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</si>
  <si>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</si>
  <si>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</si>
  <si>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</si>
  <si>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</si>
  <si>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</si>
  <si>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</si>
  <si>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</si>
  <si>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</si>
  <si>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</si>
  <si>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</si>
  <si>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</si>
  <si>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</si>
  <si>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</si>
  <si>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</si>
  <si>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</si>
  <si>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</si>
  <si>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</si>
  <si>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</si>
  <si>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</si>
  <si>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</si>
  <si>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</si>
  <si>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</si>
  <si>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</si>
  <si>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</si>
  <si>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</si>
  <si>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</si>
  <si>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</si>
  <si>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</si>
  <si>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</si>
  <si>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</si>
  <si>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</si>
  <si>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</si>
  <si>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</si>
  <si>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</si>
  <si>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</si>
  <si>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</si>
  <si>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</si>
  <si>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</si>
  <si>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</si>
  <si>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</si>
  <si>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</si>
  <si>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</si>
  <si>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</si>
  <si>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</si>
  <si>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</si>
  <si>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</si>
  <si>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</si>
  <si>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</si>
  <si>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</si>
  <si>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</si>
  <si>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</si>
  <si>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</si>
  <si>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</si>
  <si>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</si>
  <si>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</si>
  <si>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</si>
  <si>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</si>
  <si>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</si>
  <si>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</si>
  <si>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</si>
  <si>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</si>
  <si>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</si>
  <si>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</si>
  <si>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</si>
  <si>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</si>
  <si>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</si>
  <si>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</si>
  <si>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</si>
  <si>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</si>
  <si>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</si>
  <si>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</si>
  <si>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</si>
  <si>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</si>
  <si>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</si>
  <si>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</si>
  <si>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</si>
  <si>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</si>
  <si>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</si>
  <si>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</si>
  <si>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</si>
  <si>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</si>
  <si>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</si>
  <si>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</si>
  <si>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</si>
  <si>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</si>
  <si>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</si>
  <si>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</si>
  <si>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</si>
  <si>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</si>
  <si>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</si>
  <si>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</si>
  <si>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</si>
  <si>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</si>
  <si>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</si>
  <si>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</si>
  <si>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</si>
  <si>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</si>
  <si>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</si>
  <si>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</si>
  <si>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</si>
  <si>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</si>
  <si>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</si>
  <si>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</si>
  <si>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</si>
  <si>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</si>
  <si>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</si>
  <si>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</si>
  <si>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</si>
  <si>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</si>
  <si>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</si>
  <si>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</si>
  <si>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</si>
  <si>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</si>
  <si>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</si>
  <si>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</si>
  <si>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</si>
  <si>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</si>
  <si>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</si>
  <si>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</si>
  <si>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</si>
  <si>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</si>
  <si>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</si>
  <si>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</si>
  <si>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</si>
  <si>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</si>
  <si>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</si>
  <si>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</si>
  <si>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</si>
  <si>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</si>
  <si>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</si>
  <si>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</si>
  <si>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</si>
  <si>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</si>
  <si>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</si>
  <si>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</si>
  <si>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</si>
  <si>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</si>
  <si>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</si>
  <si>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</si>
  <si>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</si>
  <si>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</si>
  <si>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</si>
  <si>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</si>
  <si>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</si>
  <si>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</si>
  <si>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</si>
  <si>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</si>
  <si>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</si>
  <si>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</si>
  <si>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</si>
  <si>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</si>
  <si>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</si>
  <si>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</si>
  <si>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</si>
  <si>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</si>
  <si>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</si>
  <si>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</si>
  <si>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</si>
  <si>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</si>
  <si>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</si>
  <si>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</si>
  <si>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</si>
  <si>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</si>
  <si>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</si>
  <si>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</si>
  <si>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</si>
  <si>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</si>
  <si>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</si>
  <si>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</si>
  <si>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</si>
  <si>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</si>
  <si>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</si>
  <si>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</si>
  <si>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</si>
  <si>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</si>
  <si>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</si>
  <si>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</si>
  <si>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</si>
  <si>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</si>
  <si>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</si>
  <si>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</si>
  <si>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</si>
  <si>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</si>
  <si>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</si>
  <si>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</si>
  <si>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</si>
  <si>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</si>
  <si>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</si>
  <si>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</si>
  <si>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</si>
  <si>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</si>
  <si>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</si>
  <si>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</si>
  <si>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</si>
  <si>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</si>
  <si>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</si>
  <si>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</si>
  <si>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</si>
  <si>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</si>
  <si>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</si>
  <si>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</si>
  <si>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</si>
  <si>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</si>
  <si>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</si>
  <si>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</si>
  <si>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</si>
  <si>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</si>
  <si>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</si>
  <si>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</si>
  <si>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</si>
  <si>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</si>
  <si>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</si>
  <si>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</si>
  <si>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</si>
  <si>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</si>
  <si>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</si>
  <si>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</si>
  <si>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</si>
  <si>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</si>
  <si>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</si>
  <si>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</si>
  <si>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</si>
  <si>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</si>
  <si>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</si>
  <si>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</si>
  <si>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</si>
  <si>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</si>
  <si>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</si>
  <si>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</si>
  <si>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</si>
  <si>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</si>
  <si>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</si>
  <si>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</si>
  <si>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</si>
  <si>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</si>
  <si>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</si>
  <si>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</si>
  <si>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</si>
  <si>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</si>
  <si>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</si>
  <si>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</si>
  <si>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</si>
  <si>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</si>
  <si>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</si>
  <si>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</si>
  <si>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</si>
  <si>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</si>
  <si>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</si>
  <si>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</si>
  <si>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</si>
  <si>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</si>
  <si>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</si>
  <si>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</si>
  <si>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</si>
  <si>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</si>
  <si>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</si>
  <si>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</si>
  <si>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</si>
  <si>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</si>
  <si>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</si>
  <si>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</si>
  <si>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</si>
  <si>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</si>
  <si>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</si>
  <si>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</si>
  <si>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</si>
  <si>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</si>
  <si>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</si>
  <si>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</si>
  <si>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</si>
  <si>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</si>
  <si>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</si>
  <si>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</si>
  <si>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</si>
  <si>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</si>
  <si>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</si>
  <si>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</si>
  <si>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</si>
  <si>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</si>
  <si>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</si>
  <si>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</si>
  <si>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</si>
  <si>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</si>
  <si>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</si>
  <si>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</si>
  <si>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</si>
  <si>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</si>
  <si>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</si>
  <si>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</si>
  <si>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</si>
  <si>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</si>
  <si>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</si>
  <si>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</si>
  <si>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</si>
  <si>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</si>
  <si>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</si>
  <si>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</si>
  <si>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</si>
  <si>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</si>
  <si>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</si>
  <si>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</si>
  <si>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</si>
  <si>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</si>
  <si>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</si>
  <si>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</si>
  <si>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</si>
  <si>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</si>
  <si>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</si>
  <si>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</si>
  <si>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</si>
  <si>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</si>
  <si>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</si>
  <si>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</si>
  <si>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</si>
  <si>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</si>
  <si>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</si>
  <si>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</si>
  <si>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</si>
  <si>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</si>
  <si>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</si>
  <si>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</si>
  <si>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</si>
  <si>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</si>
  <si>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</si>
  <si>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</si>
  <si>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</si>
  <si>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</si>
  <si>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</si>
  <si>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</si>
  <si>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</si>
  <si>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</si>
  <si>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</si>
  <si>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</si>
  <si>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</si>
  <si>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</si>
  <si>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</si>
  <si>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</si>
  <si>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</si>
  <si>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</si>
  <si>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</si>
  <si>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</si>
  <si>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</si>
  <si>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</si>
  <si>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</si>
  <si>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</si>
  <si>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</si>
  <si>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</si>
  <si>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</si>
  <si>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</si>
  <si>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</si>
  <si>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</si>
  <si>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</si>
  <si>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</si>
  <si>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</si>
  <si>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</si>
  <si>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</si>
  <si>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</si>
  <si>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</si>
  <si>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</si>
  <si>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</si>
  <si>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</si>
  <si>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</si>
  <si>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</si>
  <si>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</si>
  <si>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</si>
  <si>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</si>
  <si>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</si>
  <si>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</si>
  <si>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</si>
  <si>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</si>
  <si>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</si>
  <si>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</si>
  <si>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</si>
  <si>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</si>
  <si>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</si>
  <si>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</si>
  <si>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</si>
  <si>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</si>
  <si>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</si>
  <si>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</si>
  <si>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</si>
  <si>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</si>
  <si>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</si>
  <si>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</si>
  <si>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</si>
  <si>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</si>
  <si>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</si>
  <si>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</si>
  <si>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</si>
  <si>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</si>
  <si>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</si>
  <si>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</si>
  <si>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</si>
  <si>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</si>
  <si>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</si>
  <si>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</si>
  <si>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</si>
  <si>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</si>
  <si>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</si>
  <si>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</si>
  <si>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</si>
  <si>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</si>
  <si>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</si>
  <si>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</si>
  <si>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</si>
  <si>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</si>
  <si>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</si>
  <si>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</si>
  <si>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</si>
  <si>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</si>
  <si>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</si>
  <si>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</si>
  <si>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</si>
  <si>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</si>
  <si>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</si>
  <si>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</si>
  <si>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</si>
  <si>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</si>
  <si>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</si>
  <si>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</si>
  <si>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</si>
  <si>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</si>
  <si>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</si>
  <si>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</si>
  <si>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</si>
  <si>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</si>
  <si>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</si>
  <si>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</si>
  <si>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</si>
  <si>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</si>
  <si>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</si>
  <si>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</si>
  <si>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</si>
  <si>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</si>
  <si>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</si>
  <si>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</si>
  <si>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</si>
  <si>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</si>
  <si>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</si>
  <si>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</si>
  <si>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</si>
  <si>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</si>
  <si>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</si>
  <si>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</si>
  <si>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</si>
  <si>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</si>
  <si>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</si>
  <si>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</si>
  <si>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</si>
  <si>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</si>
  <si>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</si>
  <si>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</si>
  <si>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</si>
  <si>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</si>
  <si>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</si>
  <si>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</si>
  <si>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</si>
  <si>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</si>
  <si>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</si>
  <si>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</si>
  <si>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</si>
  <si>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</si>
  <si>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</si>
  <si>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</si>
  <si>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</si>
  <si>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</si>
  <si>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</si>
  <si>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</si>
  <si>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</si>
  <si>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</si>
  <si>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</si>
  <si>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</si>
  <si>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</si>
  <si>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</si>
  <si>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</si>
  <si>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</si>
  <si>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</si>
  <si>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</si>
  <si>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</si>
  <si>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</si>
  <si>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</si>
  <si>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</si>
  <si>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</si>
  <si>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</si>
  <si>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</si>
  <si>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</si>
  <si>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</si>
  <si>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</si>
  <si>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</si>
  <si>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</si>
  <si>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</si>
  <si>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</si>
  <si>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</si>
  <si>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</si>
  <si>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</si>
  <si>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</si>
  <si>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</si>
  <si>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</si>
  <si>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</si>
  <si>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</si>
  <si>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</si>
  <si>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</si>
  <si>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</si>
  <si>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</si>
  <si>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</si>
  <si>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</si>
  <si>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</si>
  <si>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</si>
  <si>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</si>
  <si>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</si>
  <si>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</si>
  <si>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</si>
  <si>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</si>
  <si>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</si>
  <si>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</si>
  <si>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</si>
  <si>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</si>
  <si>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</si>
  <si>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</si>
  <si>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</si>
  <si>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</si>
  <si>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</si>
  <si>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</si>
  <si>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</si>
  <si>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</si>
  <si>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</si>
  <si>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</si>
  <si>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</si>
  <si>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</si>
  <si>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</si>
  <si>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</si>
  <si>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</si>
  <si>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</si>
  <si>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</si>
  <si>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</si>
  <si>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</si>
  <si>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</si>
  <si>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</si>
  <si>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</si>
  <si>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</si>
  <si>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</si>
  <si>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</si>
  <si>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</si>
  <si>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</si>
  <si>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</si>
  <si>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</si>
  <si>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</si>
  <si>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</si>
  <si>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</si>
  <si>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</si>
  <si>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</si>
  <si>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</si>
  <si>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</si>
  <si>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</si>
  <si>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</si>
  <si>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</si>
  <si>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</si>
  <si>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</si>
  <si>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</si>
  <si>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</si>
  <si>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</si>
  <si>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</si>
  <si>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</si>
  <si>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</si>
  <si>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</si>
  <si>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</si>
  <si>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</si>
  <si>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</si>
  <si>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</si>
  <si>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</si>
  <si>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</si>
  <si>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</si>
  <si>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</si>
  <si>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</si>
  <si>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</si>
  <si>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</si>
  <si>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</si>
  <si>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</si>
  <si>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</si>
  <si>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</si>
  <si>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</si>
  <si>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</si>
  <si>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</si>
  <si>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</si>
  <si>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</si>
  <si>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</si>
  <si>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</si>
  <si>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</si>
  <si>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</si>
  <si>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</si>
  <si>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</si>
  <si>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</si>
  <si>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</si>
  <si>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</si>
  <si>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</si>
  <si>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</si>
  <si>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</si>
  <si>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</si>
  <si>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</si>
  <si>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</si>
  <si>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</si>
  <si>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</si>
  <si>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</si>
  <si>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</si>
  <si>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</si>
  <si>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</si>
  <si>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</si>
  <si>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</si>
  <si>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</si>
  <si>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</si>
  <si>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</si>
  <si>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</si>
  <si>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</si>
  <si>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</si>
  <si>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</si>
  <si>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</si>
  <si>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</si>
  <si>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</si>
  <si>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</si>
  <si>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</si>
  <si>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</si>
  <si>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</si>
  <si>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</si>
  <si>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</si>
  <si>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</si>
  <si>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</si>
  <si>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</si>
  <si>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</si>
  <si>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</si>
  <si>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</si>
  <si>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</si>
  <si>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</si>
  <si>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</si>
  <si>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</si>
  <si>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</si>
  <si>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</si>
  <si>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</si>
  <si>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</si>
  <si>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</si>
  <si>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</si>
  <si>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</si>
  <si>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</si>
  <si>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</si>
  <si>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</si>
  <si>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</si>
  <si>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</si>
  <si>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</si>
  <si>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</si>
  <si>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</si>
  <si>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</si>
  <si>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</si>
  <si>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</si>
  <si>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</si>
  <si>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</si>
  <si>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</si>
  <si>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</si>
  <si>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</si>
  <si>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</si>
  <si>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</si>
  <si>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</si>
  <si>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</si>
  <si>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</si>
  <si>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</si>
  <si>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</si>
  <si>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</si>
  <si>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</si>
  <si>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</si>
  <si>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</si>
  <si>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</si>
  <si>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</si>
  <si>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</si>
  <si>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</si>
  <si>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</si>
  <si>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</si>
  <si>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</si>
  <si>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</si>
  <si>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</si>
  <si>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</si>
  <si>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</si>
  <si>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</si>
  <si>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</si>
  <si>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</si>
  <si>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</si>
  <si>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</si>
  <si>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</si>
  <si>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</si>
  <si>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</si>
  <si>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</si>
  <si>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</si>
  <si>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</si>
  <si>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</si>
  <si>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</si>
  <si>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</si>
  <si>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</si>
  <si>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</si>
  <si>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</si>
  <si>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</si>
  <si>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</si>
  <si>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</si>
  <si>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</si>
  <si>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</si>
  <si>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</si>
  <si>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</si>
  <si>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</si>
  <si>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</si>
  <si>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</si>
  <si>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</si>
  <si>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</si>
  <si>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</si>
  <si>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</si>
  <si>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</si>
  <si>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</si>
  <si>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</si>
  <si>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</si>
  <si>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</si>
  <si>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</si>
  <si>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</si>
  <si>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</si>
  <si>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</si>
  <si>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</si>
  <si>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</si>
  <si>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</si>
  <si>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</si>
  <si>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</si>
  <si>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</si>
  <si>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</si>
  <si>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</si>
  <si>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</si>
  <si>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</si>
  <si>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</si>
  <si>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</si>
  <si>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</si>
  <si>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</si>
  <si>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</si>
  <si>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</si>
  <si>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</si>
  <si>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</si>
  <si>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</si>
  <si>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</si>
  <si>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</si>
  <si>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</si>
  <si>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</si>
  <si>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</si>
  <si>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</si>
  <si>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</si>
  <si>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</si>
  <si>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</si>
  <si>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</si>
  <si>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</si>
  <si>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</si>
  <si>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</si>
  <si>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</si>
  <si>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</si>
  <si>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</si>
  <si>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</si>
  <si>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</si>
  <si>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</si>
  <si>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</si>
  <si>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</si>
  <si>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</si>
  <si>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</si>
  <si>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</si>
  <si>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</si>
  <si>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</si>
  <si>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</si>
  <si>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</si>
  <si>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</si>
  <si>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</si>
  <si>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</si>
  <si>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</si>
  <si>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</si>
  <si>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</si>
  <si>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</si>
  <si>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</si>
  <si>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</si>
  <si>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</si>
  <si>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</si>
  <si>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</si>
  <si>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</si>
  <si>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</si>
  <si>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</si>
  <si>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</si>
  <si>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</si>
  <si>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</si>
  <si>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</si>
  <si>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</si>
  <si>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</si>
  <si>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</si>
  <si>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</si>
  <si>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</si>
  <si>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</si>
  <si>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</si>
  <si>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</si>
  <si>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</si>
  <si>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</si>
  <si>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</si>
  <si>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</si>
  <si>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</si>
  <si>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</si>
  <si>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</si>
  <si>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</si>
  <si>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</si>
  <si>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</si>
  <si>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</si>
  <si>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</si>
  <si>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</si>
  <si>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</si>
  <si>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</si>
  <si>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</si>
  <si>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</si>
  <si>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</si>
  <si>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</si>
  <si>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</si>
  <si>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</si>
  <si>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</si>
  <si>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</si>
  <si>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</si>
  <si>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</si>
  <si>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</si>
  <si>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</si>
  <si>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</si>
  <si>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</si>
  <si>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</si>
  <si>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</si>
  <si>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</si>
  <si>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</si>
  <si>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</si>
  <si>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</si>
  <si>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</si>
  <si>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</si>
  <si>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</si>
  <si>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</si>
  <si>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</si>
  <si>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</si>
  <si>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</si>
  <si>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</si>
  <si>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</si>
  <si>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</si>
  <si>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</si>
  <si>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</si>
  <si>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</si>
  <si>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</si>
  <si>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</si>
  <si>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</si>
  <si>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</si>
  <si>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</si>
  <si>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</si>
  <si>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</si>
  <si>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</si>
  <si>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</si>
  <si>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</si>
  <si>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</si>
  <si>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</si>
  <si>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</si>
  <si>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</si>
  <si>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</si>
  <si>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</si>
  <si>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</si>
  <si>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</si>
  <si>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</si>
  <si>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</si>
  <si>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</si>
  <si>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</si>
  <si>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</si>
  <si>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</si>
  <si>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</si>
  <si>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</si>
  <si>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</si>
  <si>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</si>
  <si>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</si>
  <si>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</si>
  <si>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</si>
  <si>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</si>
  <si>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</si>
  <si>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</si>
  <si>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</si>
  <si>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</si>
  <si>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</si>
  <si>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</si>
  <si>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</si>
  <si>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</si>
  <si>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</si>
  <si>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</si>
  <si>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</si>
  <si>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</si>
  <si>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</si>
  <si>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</si>
  <si>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</si>
  <si>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</si>
  <si>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</si>
  <si>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</si>
  <si>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</si>
  <si>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</si>
  <si>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</si>
  <si>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</si>
  <si>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</si>
  <si>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</si>
  <si>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</si>
  <si>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</si>
  <si>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</si>
  <si>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</si>
  <si>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</si>
  <si>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</si>
  <si>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</si>
  <si>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</si>
  <si>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</si>
  <si>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</si>
  <si>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</si>
  <si>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</si>
  <si>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</si>
  <si>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</si>
  <si>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</si>
  <si>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</si>
  <si>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</si>
  <si>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</si>
  <si>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</si>
  <si>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</si>
  <si>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</si>
  <si>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</si>
  <si>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</si>
  <si>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</si>
  <si>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</si>
  <si>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</si>
  <si>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</si>
  <si>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</si>
  <si>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</si>
  <si>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</si>
  <si>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</si>
  <si>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</si>
  <si>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</si>
  <si>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</si>
  <si>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</si>
  <si>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</si>
  <si>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</si>
  <si>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</si>
  <si>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</si>
  <si>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</si>
  <si>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</si>
  <si>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</si>
  <si>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</si>
  <si>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</si>
  <si>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</si>
  <si>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</si>
  <si>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</si>
  <si>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</si>
  <si>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</si>
  <si>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</si>
  <si>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</si>
  <si>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</si>
  <si>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</si>
  <si>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</si>
  <si>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</si>
  <si>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</si>
  <si>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</si>
  <si>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</si>
  <si>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</si>
  <si>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</si>
  <si>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</si>
  <si>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</si>
  <si>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</si>
  <si>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</si>
  <si>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</si>
  <si>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</si>
  <si>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</si>
  <si>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</si>
  <si>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</si>
  <si>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</si>
  <si>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</si>
  <si>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</si>
  <si>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</si>
  <si>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</si>
  <si>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</si>
  <si>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</si>
  <si>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</si>
  <si>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</si>
  <si>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</si>
  <si>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</si>
  <si>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</si>
  <si>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</si>
  <si>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</si>
  <si>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</si>
  <si>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</si>
  <si>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</si>
  <si>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</si>
  <si>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</si>
  <si>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</si>
  <si>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</si>
  <si>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</si>
  <si>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</si>
  <si>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</si>
  <si>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</si>
  <si>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</si>
  <si>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</si>
  <si>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</si>
  <si>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</si>
  <si>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</si>
  <si>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</si>
  <si>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</si>
  <si>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</si>
  <si>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</si>
  <si>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</si>
  <si>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</si>
  <si>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</si>
  <si>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</si>
  <si>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</si>
  <si>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</si>
  <si>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</si>
  <si>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</si>
  <si>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</si>
  <si>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</si>
  <si>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</si>
  <si>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</si>
  <si>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</si>
  <si>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</si>
  <si>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</si>
  <si>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</si>
  <si>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</si>
  <si>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</si>
  <si>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</si>
  <si>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</si>
  <si>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</si>
  <si>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</si>
  <si>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</si>
  <si>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</si>
  <si>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</si>
  <si>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</si>
  <si>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</si>
  <si>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</si>
  <si>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</si>
  <si>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</si>
  <si>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</si>
  <si>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</si>
  <si>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</si>
  <si>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</si>
  <si>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</si>
  <si>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</si>
  <si>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</si>
  <si>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</si>
  <si>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</si>
  <si>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</si>
  <si>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</si>
  <si>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</si>
  <si>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</si>
  <si>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</si>
  <si>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</si>
  <si>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</si>
  <si>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</si>
  <si>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</si>
  <si>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</si>
  <si>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</si>
  <si>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</si>
  <si>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</si>
  <si>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</si>
  <si>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</si>
  <si>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</si>
  <si>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</si>
  <si>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</si>
  <si>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</si>
  <si>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</si>
  <si>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</si>
  <si>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</si>
  <si>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</si>
  <si>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</si>
  <si>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</si>
  <si>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</si>
  <si>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</si>
  <si>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</si>
  <si>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</si>
  <si>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</si>
  <si>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</si>
  <si>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</si>
  <si>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</si>
  <si>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</si>
  <si>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</si>
  <si>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</si>
  <si>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</si>
  <si>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</si>
  <si>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</si>
  <si>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</si>
  <si>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</si>
  <si>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</si>
  <si>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</si>
  <si>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</si>
  <si>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</si>
  <si>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</si>
  <si>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</si>
  <si>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</si>
  <si>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</si>
  <si>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</si>
  <si>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</si>
  <si>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</si>
  <si>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</si>
  <si>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</si>
  <si>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</si>
  <si>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</si>
  <si>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</si>
  <si>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</si>
  <si>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</si>
  <si>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</si>
  <si>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</si>
  <si>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</si>
  <si>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</si>
  <si>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</si>
  <si>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</si>
  <si>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</si>
  <si>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</si>
  <si>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</si>
  <si>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</si>
  <si>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</si>
  <si>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</si>
  <si>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</si>
  <si>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</si>
  <si>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</si>
  <si>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</si>
  <si>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</si>
  <si>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</si>
  <si>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</si>
  <si>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</si>
  <si>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</si>
  <si>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</si>
  <si>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</si>
  <si>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</si>
  <si>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</si>
  <si>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</si>
  <si>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</si>
  <si>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</si>
  <si>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</si>
  <si>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</si>
  <si>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</si>
  <si>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</si>
  <si>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</si>
  <si>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</si>
  <si>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</si>
  <si>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</si>
  <si>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</si>
  <si>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</si>
  <si>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</si>
  <si>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</si>
  <si>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</si>
  <si>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</si>
  <si>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</si>
  <si>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</si>
  <si>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</si>
  <si>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</si>
  <si>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</si>
  <si>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</si>
  <si>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</si>
  <si>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</si>
  <si>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</si>
  <si>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</si>
  <si>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</si>
  <si>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</si>
  <si>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</si>
  <si>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</si>
  <si>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</si>
  <si>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</si>
  <si>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</si>
  <si>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</si>
  <si>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</si>
  <si>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</si>
  <si>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</si>
  <si>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</si>
  <si>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</si>
  <si>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</si>
  <si>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</si>
  <si>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</si>
  <si>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</si>
  <si>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</si>
  <si>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</si>
  <si>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</si>
  <si>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</si>
  <si>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</si>
  <si>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</si>
  <si>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</si>
  <si>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</si>
  <si>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</si>
  <si>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</si>
  <si>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</si>
  <si>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</si>
  <si>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</si>
  <si>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</si>
  <si>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</si>
  <si>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</si>
  <si>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</si>
  <si>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</si>
  <si>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</si>
  <si>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</si>
  <si>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</si>
  <si>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</si>
  <si>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</si>
  <si>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</si>
  <si>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</si>
  <si>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</si>
  <si>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</si>
  <si>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</si>
  <si>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</si>
  <si>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</si>
  <si>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</si>
  <si>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</si>
  <si>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</si>
  <si>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</si>
  <si>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</si>
  <si>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</si>
  <si>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</si>
  <si>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</si>
  <si>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</si>
  <si>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</si>
  <si>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</si>
  <si>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</si>
  <si>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</si>
  <si>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</si>
  <si>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</si>
  <si>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</si>
  <si>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</si>
  <si>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</si>
  <si>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</si>
  <si>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</si>
  <si>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</si>
  <si>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</si>
  <si>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</si>
  <si>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</si>
  <si>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</si>
  <si>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</si>
  <si>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</si>
  <si>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</si>
  <si>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</si>
  <si>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</si>
  <si>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</si>
  <si>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</si>
  <si>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</si>
  <si>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</si>
  <si>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</si>
  <si>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</si>
  <si>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</si>
  <si>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</si>
  <si>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</si>
  <si>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</si>
  <si>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</si>
  <si>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</si>
  <si>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</si>
  <si>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</si>
  <si>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</si>
  <si>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</si>
  <si>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</si>
  <si>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</si>
  <si>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</si>
  <si>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</si>
  <si>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</si>
  <si>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</si>
  <si>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</si>
  <si>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</si>
  <si>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</si>
  <si>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</si>
  <si>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</si>
  <si>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</si>
  <si>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</si>
  <si>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</si>
  <si>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</si>
  <si>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</si>
  <si>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</si>
  <si>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</si>
  <si>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</si>
  <si>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</si>
  <si>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</si>
  <si>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</si>
  <si>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</si>
  <si>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</si>
  <si>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</si>
  <si>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</si>
  <si>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</si>
  <si>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</si>
  <si>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</si>
  <si>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</si>
  <si>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</si>
  <si>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</si>
  <si>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</si>
  <si>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</si>
  <si>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</si>
  <si>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</si>
  <si>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</si>
  <si>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</si>
  <si>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</si>
  <si>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</si>
  <si>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</si>
  <si>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</si>
  <si>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</si>
  <si>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</si>
  <si>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</si>
  <si>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</si>
  <si>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</si>
  <si>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</si>
  <si>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</si>
  <si>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</si>
  <si>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</si>
  <si>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</si>
  <si>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</si>
  <si>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</si>
  <si>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</si>
  <si>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</si>
  <si>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</si>
  <si>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</si>
  <si>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</si>
  <si>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</si>
  <si>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</si>
  <si>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</si>
  <si>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</si>
  <si>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</si>
  <si>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</si>
  <si>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</si>
  <si>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</si>
  <si>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</si>
  <si>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</si>
  <si>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</si>
  <si>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</si>
  <si>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</si>
  <si>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</si>
  <si>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</si>
  <si>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</si>
  <si>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</si>
  <si>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</si>
  <si>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</si>
  <si>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</si>
  <si>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</si>
  <si>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</si>
  <si>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</si>
  <si>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</si>
  <si>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</si>
  <si>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</si>
  <si>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</si>
  <si>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</si>
  <si>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</si>
  <si>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</si>
  <si>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</si>
  <si>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</si>
  <si>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</si>
  <si>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</si>
  <si>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</si>
  <si>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</si>
  <si>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</si>
  <si>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</si>
  <si>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</si>
  <si>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</si>
  <si>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</si>
  <si>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</si>
  <si>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</si>
  <si>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</si>
  <si>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</si>
  <si>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</si>
  <si>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</si>
  <si>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</si>
  <si>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</si>
  <si>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</si>
  <si>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</si>
  <si>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</si>
  <si>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</si>
  <si>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</si>
  <si>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</si>
  <si>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</si>
  <si>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</si>
  <si>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</si>
  <si>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</si>
  <si>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</si>
  <si>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</si>
  <si>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</si>
  <si>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</si>
  <si>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</si>
  <si>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</si>
  <si>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</si>
  <si>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</si>
  <si>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</si>
  <si>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</si>
  <si>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</si>
  <si>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</si>
  <si>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</si>
  <si>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</si>
  <si>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</si>
  <si>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</si>
  <si>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</si>
  <si>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</si>
  <si>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</si>
  <si>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</si>
  <si>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</si>
  <si>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</si>
  <si>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</si>
  <si>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</si>
  <si>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</si>
  <si>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</si>
  <si>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</si>
  <si>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</si>
  <si>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</si>
  <si>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</si>
  <si>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</si>
  <si>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</si>
  <si>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</si>
  <si>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</si>
  <si>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</si>
  <si>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</si>
  <si>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</si>
  <si>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</si>
  <si>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</si>
  <si>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</si>
  <si>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</si>
  <si>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</si>
  <si>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</si>
  <si>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</si>
  <si>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</si>
  <si>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</si>
  <si>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</si>
  <si>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</si>
  <si>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</si>
  <si>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</si>
  <si>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</si>
  <si>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</si>
  <si>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</si>
  <si>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</si>
  <si>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</si>
  <si>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</si>
  <si>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</si>
  <si>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</si>
  <si>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</si>
  <si>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</si>
  <si>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</si>
  <si>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</si>
  <si>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</si>
  <si>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</si>
  <si>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</si>
  <si>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</si>
  <si>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</si>
  <si>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</si>
  <si>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</si>
  <si>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</si>
  <si>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</si>
  <si>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</si>
  <si>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</si>
  <si>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</si>
  <si>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</si>
  <si>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</si>
  <si>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</si>
  <si>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</si>
  <si>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</si>
  <si>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</si>
  <si>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</si>
  <si>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</si>
  <si>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</si>
  <si>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</si>
  <si>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</si>
  <si>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</si>
  <si>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</si>
  <si>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</si>
  <si>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</si>
  <si>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</si>
  <si>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</si>
  <si>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</si>
  <si>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</si>
  <si>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</si>
  <si>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</si>
  <si>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</si>
  <si>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</si>
  <si>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</si>
  <si>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</si>
  <si>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</si>
  <si>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</si>
  <si>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</si>
  <si>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</si>
  <si>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</si>
  <si>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</si>
  <si>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</si>
  <si>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</si>
  <si>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</si>
  <si>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</si>
  <si>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</si>
  <si>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</si>
  <si>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</si>
  <si>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</si>
  <si>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</si>
  <si>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</si>
  <si>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</si>
  <si>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</si>
  <si>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</si>
  <si>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</si>
  <si>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</si>
  <si>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</si>
  <si>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</si>
  <si>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</si>
  <si>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</si>
  <si>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</si>
  <si>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</si>
  <si>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</si>
  <si>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</si>
  <si>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</si>
  <si>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</si>
  <si>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</si>
  <si>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</si>
  <si>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</si>
  <si>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</si>
  <si>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</si>
  <si>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</si>
  <si>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</si>
  <si>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</si>
  <si>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</si>
  <si>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</si>
  <si>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</si>
  <si>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</si>
  <si>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</si>
  <si>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</si>
  <si>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</si>
  <si>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</si>
  <si>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</si>
  <si>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</si>
  <si>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</si>
  <si>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</si>
  <si>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</si>
  <si>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</si>
  <si>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</si>
  <si>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</si>
  <si>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</si>
  <si>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</si>
  <si>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</si>
  <si>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</si>
  <si>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</si>
  <si>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</si>
  <si>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</si>
  <si>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</si>
  <si>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</si>
  <si>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</si>
  <si>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</si>
  <si>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</si>
  <si>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</si>
  <si>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</si>
  <si>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</si>
  <si>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</si>
  <si>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</si>
  <si>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</si>
  <si>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</si>
  <si>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</si>
  <si>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</si>
  <si>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</si>
  <si>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</si>
  <si>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</si>
  <si>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</si>
  <si>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</si>
  <si>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</si>
  <si>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</si>
  <si>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</si>
  <si>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</si>
  <si>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</si>
  <si>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</si>
  <si>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</si>
  <si>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</si>
  <si>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</si>
  <si>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</si>
  <si>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</si>
  <si>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</si>
  <si>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</si>
  <si>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</si>
  <si>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</si>
  <si>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</si>
  <si>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</si>
  <si>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</si>
  <si>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</si>
  <si>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</si>
  <si>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</si>
  <si>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</si>
  <si>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</si>
  <si>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</si>
  <si>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</si>
  <si>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</si>
  <si>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</si>
  <si>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</si>
  <si>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</si>
  <si>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</si>
  <si>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</si>
  <si>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</si>
  <si>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</si>
  <si>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</si>
  <si>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</si>
  <si>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</si>
  <si>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</si>
  <si>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</si>
  <si>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</si>
  <si>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</si>
  <si>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</si>
  <si>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</si>
  <si>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</si>
  <si>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</si>
  <si>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</si>
  <si>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</si>
  <si>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</si>
  <si>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</si>
  <si>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</si>
  <si>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</si>
  <si>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</si>
  <si>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</si>
  <si>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</si>
  <si>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</si>
  <si>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</si>
  <si>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</si>
  <si>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</si>
  <si>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</si>
  <si>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</si>
  <si>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</si>
  <si>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</si>
  <si>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</si>
  <si>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</si>
  <si>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</si>
  <si>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</si>
  <si>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</si>
  <si>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</si>
  <si>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</si>
  <si>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</si>
  <si>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</si>
  <si>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</si>
  <si>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</si>
  <si>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</si>
  <si>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</si>
  <si>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</si>
  <si>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</si>
  <si>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</si>
  <si>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</si>
  <si>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</si>
  <si>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</si>
  <si>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</si>
  <si>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</si>
  <si>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</si>
  <si>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</si>
  <si>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</si>
  <si>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</si>
  <si>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</si>
  <si>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</si>
  <si>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</si>
  <si>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</si>
  <si>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</si>
  <si>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</si>
  <si>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</si>
  <si>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</si>
  <si>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</si>
  <si>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</si>
  <si>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</si>
  <si>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</si>
  <si>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</si>
  <si>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</si>
  <si>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</si>
  <si>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</si>
  <si>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</si>
  <si>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</si>
  <si>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</si>
  <si>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</si>
  <si>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</si>
  <si>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</si>
  <si>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</si>
  <si>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</si>
  <si>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</si>
  <si>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</si>
  <si>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</si>
  <si>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</si>
  <si>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</si>
  <si>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</si>
  <si>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</si>
  <si>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</si>
  <si>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</si>
  <si>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</si>
  <si>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</si>
  <si>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</si>
  <si>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</si>
  <si>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</si>
  <si>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</si>
  <si>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</si>
  <si>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</si>
  <si>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</si>
  <si>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</si>
  <si>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</si>
  <si>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</si>
  <si>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</si>
  <si>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</si>
  <si>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</si>
  <si>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</si>
  <si>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</si>
  <si>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</si>
  <si>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</si>
  <si>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</si>
  <si>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</si>
  <si>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</si>
  <si>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</si>
  <si>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</si>
  <si>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</si>
  <si>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</si>
  <si>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</si>
  <si>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</si>
  <si>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</si>
  <si>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</si>
  <si>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</si>
  <si>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</si>
  <si>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</si>
  <si>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</si>
  <si>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</si>
  <si>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</si>
  <si>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</si>
  <si>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</si>
  <si>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</si>
  <si>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</si>
  <si>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</si>
  <si>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</si>
  <si>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</si>
  <si>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</si>
  <si>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</si>
  <si>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</si>
  <si>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</si>
  <si>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</si>
  <si>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</si>
  <si>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</si>
  <si>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</si>
  <si>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</si>
  <si>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</si>
  <si>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</si>
  <si>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</si>
  <si>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</si>
  <si>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</si>
  <si>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</si>
  <si>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</si>
  <si>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</si>
  <si>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</si>
  <si>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</si>
  <si>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</si>
  <si>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</si>
  <si>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</si>
  <si>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</si>
  <si>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</si>
  <si>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</si>
  <si>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</si>
  <si>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</si>
  <si>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</si>
  <si>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</si>
  <si>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</si>
  <si>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</si>
  <si>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</si>
  <si>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</si>
  <si>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</si>
  <si>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</si>
  <si>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</si>
  <si>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</si>
  <si>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</si>
  <si>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</si>
  <si>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</si>
  <si>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</si>
  <si>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</si>
  <si>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</si>
  <si>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</si>
  <si>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</si>
  <si>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</si>
  <si>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</si>
  <si>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</si>
  <si>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</si>
  <si>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</si>
  <si>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</si>
  <si>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</si>
  <si>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</si>
  <si>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</si>
  <si>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</si>
  <si>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</si>
  <si>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</si>
  <si>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</si>
  <si>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</si>
  <si>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</si>
  <si>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</si>
  <si>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</si>
  <si>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</si>
  <si>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</si>
  <si>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</si>
  <si>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</si>
  <si>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</si>
  <si>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</si>
  <si>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</si>
  <si>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</si>
  <si>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</si>
  <si>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</si>
  <si>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</si>
  <si>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</si>
  <si>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</si>
  <si>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</si>
  <si>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</si>
  <si>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</si>
  <si>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</si>
  <si>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</si>
  <si>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</si>
  <si>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</si>
  <si>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</si>
  <si>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</si>
  <si>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</si>
  <si>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</si>
  <si>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</si>
  <si>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</si>
  <si>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</si>
  <si>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</si>
  <si>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</si>
  <si>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</si>
  <si>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</si>
  <si>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</si>
  <si>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</si>
  <si>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</si>
  <si>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</si>
  <si>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</si>
  <si>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</si>
  <si>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</si>
  <si>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</si>
  <si>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</si>
  <si>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</si>
  <si>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</si>
  <si>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</si>
  <si>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</si>
  <si>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</si>
  <si>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</si>
  <si>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</si>
  <si>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</si>
  <si>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</si>
  <si>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</si>
  <si>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</si>
  <si>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</si>
  <si>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</si>
  <si>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</si>
  <si>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</si>
  <si>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</si>
  <si>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</si>
  <si>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</si>
  <si>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</si>
  <si>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</si>
  <si>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</si>
  <si>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</si>
  <si>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</si>
  <si>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</si>
  <si>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</si>
  <si>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</si>
  <si>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</si>
  <si>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</si>
  <si>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</si>
  <si>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</si>
  <si>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</si>
  <si>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</si>
  <si>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</si>
  <si>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</si>
  <si>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</si>
  <si>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</si>
  <si>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</si>
  <si>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</si>
  <si>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</si>
  <si>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</si>
  <si>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</si>
  <si>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</si>
  <si>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</si>
  <si>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</si>
  <si>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</si>
  <si>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</si>
  <si>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</si>
  <si>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</si>
  <si>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</si>
  <si>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</si>
  <si>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</si>
  <si>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</si>
  <si>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</si>
  <si>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</si>
  <si>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</si>
  <si>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</si>
  <si>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</si>
  <si>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</si>
  <si>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</si>
  <si>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</si>
  <si>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</si>
  <si>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</si>
  <si>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</si>
  <si>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</si>
  <si>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</si>
  <si>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</si>
  <si>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</si>
  <si>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</si>
  <si>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</si>
  <si>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</si>
  <si>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</si>
  <si>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</si>
  <si>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</si>
  <si>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</si>
  <si>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</si>
  <si>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</si>
  <si>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</si>
  <si>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</si>
  <si>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</si>
  <si>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</si>
  <si>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</si>
  <si>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</si>
  <si>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</si>
  <si>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</si>
  <si>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</si>
  <si>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</si>
  <si>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</si>
  <si>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</si>
  <si>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</si>
  <si>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</si>
  <si>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</si>
  <si>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</si>
  <si>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</si>
  <si>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</si>
  <si>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</si>
  <si>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</si>
  <si>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</si>
  <si>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</si>
  <si>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</si>
  <si>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</si>
  <si>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</si>
  <si>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</si>
  <si>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</si>
  <si>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</si>
  <si>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</si>
  <si>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</si>
  <si>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</si>
  <si>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</si>
  <si>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</si>
  <si>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</si>
  <si>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</si>
  <si>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</si>
  <si>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</si>
  <si>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</si>
  <si>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</si>
  <si>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</si>
  <si>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</si>
  <si>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</si>
  <si>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</si>
  <si>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</si>
  <si>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</si>
  <si>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</si>
  <si>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</si>
  <si>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</si>
  <si>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</si>
  <si>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</si>
  <si>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</si>
  <si>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</si>
  <si>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</si>
  <si>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</si>
  <si>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</si>
  <si>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</si>
  <si>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</si>
  <si>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</si>
  <si>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</si>
  <si>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</si>
  <si>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</si>
  <si>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</si>
  <si>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</si>
  <si>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</si>
  <si>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</si>
  <si>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</si>
  <si>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</si>
  <si>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</si>
  <si>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</si>
  <si>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</si>
  <si>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</si>
  <si>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</si>
  <si>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</si>
  <si>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</si>
  <si>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</si>
  <si>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</si>
  <si>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</si>
  <si>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</si>
  <si>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</si>
  <si>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</si>
  <si>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</si>
  <si>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</si>
  <si>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</si>
  <si>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</si>
  <si>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</si>
  <si>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</si>
  <si>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</si>
  <si>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</si>
  <si>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</si>
  <si>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</si>
  <si>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</si>
  <si>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</si>
  <si>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</si>
  <si>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</si>
  <si>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</si>
  <si>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</si>
  <si>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</si>
  <si>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</si>
  <si>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</si>
  <si>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</si>
  <si>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</si>
  <si>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</si>
  <si>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</si>
  <si>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</si>
  <si>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</si>
  <si>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</si>
  <si>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</si>
  <si>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</si>
  <si>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</si>
  <si>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</si>
  <si>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</si>
  <si>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</si>
  <si>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</si>
  <si>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</si>
  <si>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</si>
  <si>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</si>
  <si>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</si>
  <si>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</si>
  <si>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</si>
  <si>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</si>
  <si>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</si>
  <si>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</si>
  <si>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</si>
  <si>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</si>
  <si>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</si>
  <si>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</si>
  <si>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</si>
  <si>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</si>
  <si>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</si>
  <si>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</si>
  <si>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</si>
  <si>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</si>
  <si>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</si>
  <si>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</si>
  <si>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</si>
  <si>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</si>
  <si>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</si>
  <si>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</si>
  <si>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</si>
  <si>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</si>
  <si>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</si>
  <si>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</si>
  <si>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</si>
  <si>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</si>
  <si>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</si>
  <si>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</si>
  <si>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</si>
  <si>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</si>
  <si>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</si>
  <si>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</si>
  <si>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</si>
  <si>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</si>
  <si>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</si>
  <si>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</si>
  <si>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</si>
  <si>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</si>
  <si>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</si>
  <si>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</si>
  <si>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</si>
  <si>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</si>
  <si>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</si>
  <si>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</si>
  <si>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</si>
  <si>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</si>
  <si>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</si>
  <si>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</si>
  <si>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</si>
  <si>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</si>
  <si>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</si>
  <si>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</si>
  <si>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</si>
  <si>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</si>
  <si>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</si>
  <si>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</si>
  <si>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</si>
  <si>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</si>
  <si>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</si>
  <si>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</si>
  <si>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</si>
  <si>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</si>
  <si>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</si>
  <si>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</si>
  <si>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</si>
  <si>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</si>
  <si>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</si>
  <si>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</si>
  <si>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</si>
  <si>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</si>
  <si>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</si>
  <si>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</si>
  <si>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</si>
  <si>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</si>
  <si>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</si>
  <si>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</si>
  <si>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</si>
  <si>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</si>
  <si>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</si>
  <si>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</si>
  <si>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</si>
  <si>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</si>
  <si>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</si>
  <si>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</si>
  <si>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</si>
  <si>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</si>
  <si>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</si>
  <si>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</si>
  <si>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</si>
  <si>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</si>
  <si>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</si>
  <si>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</si>
  <si>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</si>
  <si>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</si>
  <si>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</si>
  <si>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</si>
  <si>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</si>
  <si>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</si>
  <si>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</si>
  <si>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</si>
  <si>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</si>
  <si>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</si>
  <si>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</si>
  <si>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</si>
  <si>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</si>
  <si>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</si>
  <si>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</si>
  <si>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</si>
  <si>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</si>
  <si>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</si>
  <si>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</si>
  <si>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</si>
  <si>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</si>
  <si>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</si>
  <si>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</si>
  <si>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</si>
  <si>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</si>
  <si>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</si>
  <si>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</si>
  <si>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</si>
  <si>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</si>
  <si>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</si>
  <si>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</si>
  <si>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</si>
  <si>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</si>
  <si>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</si>
  <si>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</si>
  <si>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</si>
  <si>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</si>
  <si>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</si>
  <si>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</si>
  <si>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</si>
  <si>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</si>
  <si>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</si>
  <si>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</si>
  <si>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</si>
  <si>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</si>
  <si>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</si>
  <si>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</si>
  <si>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</si>
  <si>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</si>
  <si>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</si>
  <si>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</si>
  <si>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</si>
  <si>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</si>
  <si>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</si>
  <si>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</si>
  <si>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</si>
  <si>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</si>
  <si>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</si>
  <si>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</si>
  <si>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</si>
  <si>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</si>
  <si>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</si>
  <si>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</si>
  <si>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</si>
  <si>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</si>
  <si>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</si>
  <si>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</si>
  <si>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</si>
  <si>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</si>
  <si>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</si>
  <si>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</si>
  <si>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</si>
  <si>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</si>
  <si>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</si>
  <si>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</si>
  <si>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</si>
  <si>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</si>
  <si>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</si>
  <si>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</si>
  <si>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</si>
  <si>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</si>
  <si>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</si>
  <si>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</si>
  <si>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</si>
  <si>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</si>
  <si>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</si>
  <si>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</si>
  <si>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</si>
  <si>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</si>
  <si>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</si>
  <si>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</si>
  <si>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</si>
  <si>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</si>
  <si>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</si>
  <si>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</si>
  <si>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</si>
  <si>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</si>
  <si>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</si>
  <si>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</si>
  <si>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</si>
  <si>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</si>
  <si>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</si>
  <si>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</si>
  <si>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</si>
  <si>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</si>
  <si>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</si>
  <si>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</si>
  <si>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</si>
  <si>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</si>
  <si>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</si>
  <si>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</si>
  <si>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</si>
  <si>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</si>
  <si>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</si>
  <si>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</si>
  <si>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</si>
  <si>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</si>
  <si>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</si>
  <si>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</si>
  <si>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</si>
  <si>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</si>
  <si>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</si>
  <si>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</si>
  <si>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</si>
  <si>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</si>
  <si>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</si>
  <si>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</si>
  <si>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</si>
  <si>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</si>
  <si>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</si>
  <si>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</si>
  <si>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</si>
  <si>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</si>
  <si>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</si>
  <si>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</si>
  <si>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</si>
  <si>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</si>
  <si>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</si>
  <si>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</si>
  <si>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</si>
  <si>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</si>
  <si>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</si>
  <si>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</si>
  <si>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</si>
  <si>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</si>
  <si>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</si>
  <si>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</si>
  <si>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</si>
  <si>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</si>
  <si>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</si>
  <si>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</si>
  <si>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</si>
  <si>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</si>
  <si>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</si>
  <si>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</si>
  <si>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</si>
  <si>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</si>
  <si>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</si>
  <si>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</si>
  <si>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</si>
  <si>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</si>
  <si>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</si>
  <si>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</si>
  <si>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</si>
  <si>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</si>
  <si>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</si>
  <si>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</si>
  <si>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</si>
  <si>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</si>
  <si>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</si>
  <si>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</si>
  <si>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</si>
  <si>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</si>
  <si>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</si>
  <si>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</si>
  <si>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</si>
  <si>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</si>
  <si>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</si>
  <si>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</si>
  <si>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</si>
  <si>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</si>
  <si>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</si>
  <si>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</si>
  <si>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</si>
  <si>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</si>
  <si>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</si>
  <si>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</si>
  <si>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</si>
  <si>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</si>
  <si>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</si>
  <si>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</si>
  <si>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</si>
  <si>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</si>
  <si>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</si>
  <si>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</si>
  <si>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</si>
  <si>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</si>
  <si>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</si>
  <si>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</si>
  <si>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</si>
  <si>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</si>
  <si>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</si>
  <si>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</si>
  <si>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</si>
  <si>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</si>
  <si>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</si>
  <si>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</si>
  <si>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</si>
  <si>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</si>
  <si>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</si>
  <si>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</si>
  <si>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</si>
  <si>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</si>
  <si>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</si>
  <si>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</si>
  <si>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</si>
  <si>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</si>
  <si>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</si>
  <si>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</si>
  <si>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</si>
  <si>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</si>
  <si>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</si>
  <si>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</si>
  <si>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</si>
  <si>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</si>
  <si>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</si>
  <si>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</si>
  <si>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</si>
  <si>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</si>
  <si>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</si>
  <si>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</si>
  <si>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</si>
  <si>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</si>
  <si>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</si>
  <si>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</si>
  <si>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</si>
  <si>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</si>
  <si>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</si>
  <si>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</si>
  <si>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</si>
  <si>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</si>
  <si>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</si>
  <si>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</si>
  <si>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</si>
  <si>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</si>
  <si>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</si>
  <si>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</si>
  <si>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</si>
  <si>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</si>
  <si>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</si>
  <si>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</si>
  <si>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</si>
  <si>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</si>
  <si>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</si>
  <si>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</si>
  <si>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</si>
  <si>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</si>
  <si>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</si>
  <si>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</si>
  <si>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</si>
  <si>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</si>
  <si>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</si>
  <si>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</si>
  <si>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</si>
  <si>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</si>
  <si>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</si>
  <si>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</si>
  <si>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</si>
  <si>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</si>
  <si>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</si>
  <si>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</si>
  <si>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</si>
  <si>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</si>
  <si>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</si>
  <si>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</si>
  <si>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</si>
  <si>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</si>
  <si>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</si>
  <si>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</si>
  <si>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</si>
  <si>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</si>
  <si>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</si>
  <si>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</si>
  <si>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</si>
  <si>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</si>
  <si>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</si>
  <si>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</si>
  <si>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</si>
  <si>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</si>
  <si>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</si>
  <si>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</si>
  <si>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</si>
  <si>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</si>
  <si>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</si>
  <si>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</si>
  <si>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</si>
  <si>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</si>
  <si>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</si>
  <si>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</si>
  <si>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</si>
  <si>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</si>
  <si>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</si>
  <si>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</si>
  <si>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</si>
  <si>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</si>
  <si>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</si>
  <si>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</si>
  <si>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</si>
  <si>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</si>
  <si>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</si>
  <si>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</si>
  <si>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</si>
  <si>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</si>
  <si>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</si>
  <si>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</si>
  <si>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</si>
  <si>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</si>
  <si>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</si>
  <si>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</si>
  <si>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</si>
  <si>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</si>
  <si>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</si>
  <si>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</si>
  <si>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</si>
  <si>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</si>
  <si>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</si>
  <si>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</si>
  <si>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</si>
  <si>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</si>
  <si>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</si>
  <si>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</si>
  <si>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</si>
  <si>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</si>
  <si>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</si>
  <si>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</si>
  <si>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</si>
  <si>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</si>
  <si>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</si>
  <si>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</si>
  <si>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</si>
  <si>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</si>
  <si>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</si>
  <si>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</si>
  <si>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</si>
  <si>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</si>
  <si>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</si>
  <si>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</si>
  <si>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</si>
  <si>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</si>
  <si>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</si>
  <si>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</si>
  <si>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</si>
  <si>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</si>
  <si>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</si>
  <si>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</si>
  <si>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</si>
  <si>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</si>
  <si>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</si>
  <si>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</si>
  <si>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</si>
  <si>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</si>
  <si>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</si>
  <si>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</si>
  <si>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</si>
  <si>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</si>
  <si>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</si>
  <si>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</si>
  <si>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</si>
  <si>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</si>
  <si>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</si>
  <si>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</si>
  <si>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</si>
  <si>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</si>
  <si>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</si>
  <si>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</si>
  <si>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</si>
  <si>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</si>
  <si>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</si>
  <si>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</si>
  <si>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</si>
  <si>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</si>
  <si>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</si>
  <si>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</si>
  <si>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</si>
  <si>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</si>
  <si>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</si>
  <si>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</si>
  <si>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</si>
  <si>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</si>
  <si>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</si>
  <si>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</si>
  <si>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</si>
  <si>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</si>
  <si>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</si>
  <si>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</si>
  <si>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</si>
  <si>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</si>
  <si>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</si>
  <si>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</si>
  <si>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</si>
  <si>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</si>
  <si>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</si>
  <si>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</si>
  <si>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</si>
  <si>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</si>
  <si>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</si>
  <si>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</si>
  <si>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</si>
  <si>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</si>
  <si>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</si>
  <si>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</si>
  <si>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</si>
  <si>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</si>
  <si>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</si>
  <si>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</si>
  <si>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</si>
  <si>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</si>
  <si>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</si>
  <si>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</si>
  <si>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</si>
  <si>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</si>
  <si>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</si>
  <si>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</si>
  <si>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</si>
  <si>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</si>
  <si>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</si>
  <si>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</si>
  <si>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</si>
  <si>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</si>
  <si>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</si>
  <si>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</si>
  <si>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</si>
  <si>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</si>
  <si>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</si>
  <si>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</si>
  <si>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</si>
  <si>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</si>
  <si>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</si>
  <si>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</si>
  <si>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</si>
  <si>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</si>
  <si>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</si>
  <si>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</si>
  <si>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</si>
  <si>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</si>
  <si>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</si>
  <si>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</si>
  <si>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</si>
  <si>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</si>
  <si>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</si>
  <si>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</si>
  <si>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</si>
  <si>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</si>
  <si>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</si>
  <si>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</si>
  <si>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</si>
  <si>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</si>
  <si>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</si>
  <si>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</si>
  <si>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</si>
  <si>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</si>
  <si>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</si>
  <si>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</si>
  <si>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</si>
  <si>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</si>
  <si>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</si>
  <si>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</si>
  <si>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</si>
  <si>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</si>
  <si>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</si>
  <si>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</si>
  <si>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</si>
  <si>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</si>
  <si>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</si>
  <si>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</si>
  <si>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</si>
  <si>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</si>
  <si>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</si>
  <si>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</si>
  <si>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</si>
  <si>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</si>
  <si>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</si>
  <si>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</si>
  <si>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</si>
  <si>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</si>
  <si>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</si>
  <si>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</si>
  <si>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</si>
  <si>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</si>
  <si>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</si>
  <si>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</si>
  <si>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</si>
  <si>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</si>
  <si>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</si>
  <si>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</si>
  <si>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</si>
  <si>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</si>
  <si>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</si>
  <si>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</si>
  <si>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</si>
  <si>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</si>
  <si>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</si>
  <si>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</si>
  <si>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</si>
  <si>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</si>
  <si>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</si>
  <si>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</si>
  <si>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</si>
  <si>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</si>
  <si>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</si>
  <si>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</si>
  <si>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</si>
  <si>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</si>
  <si>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</si>
  <si>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</si>
  <si>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</si>
  <si>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</si>
  <si>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</si>
  <si>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</si>
  <si>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</si>
  <si>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</si>
  <si>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</si>
  <si>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</si>
  <si>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</si>
  <si>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</si>
  <si>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</si>
  <si>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</si>
  <si>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</si>
  <si>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</si>
  <si>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</si>
  <si>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</si>
  <si>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</si>
  <si>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</si>
  <si>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</si>
  <si>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</si>
  <si>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</si>
  <si>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</si>
  <si>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</si>
  <si>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</si>
  <si>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</si>
  <si>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</si>
  <si>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</si>
  <si>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</si>
  <si>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</si>
  <si>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</si>
  <si>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</si>
  <si>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</si>
  <si>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</si>
  <si>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</si>
  <si>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</si>
  <si>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</si>
  <si>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</si>
  <si>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</si>
  <si>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</si>
  <si>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</si>
  <si>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</si>
  <si>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</si>
  <si>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</si>
  <si>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</si>
  <si>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</si>
  <si>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</si>
  <si>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</si>
  <si>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</si>
  <si>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</si>
  <si>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</si>
  <si>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</si>
  <si>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</si>
  <si>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</si>
  <si>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</si>
  <si>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</si>
  <si>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</si>
  <si>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</si>
  <si>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</si>
  <si>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</si>
  <si>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</si>
  <si>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</si>
  <si>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</si>
  <si>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</si>
  <si>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</si>
  <si>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</si>
  <si>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</si>
  <si>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</si>
  <si>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</si>
  <si>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</si>
  <si>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</si>
  <si>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</si>
  <si>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</si>
  <si>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</si>
  <si>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</si>
  <si>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</si>
  <si>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</si>
  <si>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</si>
  <si>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</si>
  <si>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</si>
  <si>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</si>
  <si>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</si>
  <si>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</si>
  <si>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</si>
  <si>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</si>
  <si>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</si>
  <si>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</si>
  <si>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</si>
  <si>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</si>
  <si>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</si>
  <si>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</si>
  <si>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</si>
  <si>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</si>
  <si>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</si>
  <si>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</si>
  <si>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</si>
  <si>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</si>
  <si>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</si>
  <si>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</si>
  <si>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</si>
  <si>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</si>
  <si>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</si>
  <si>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</si>
  <si>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</si>
  <si>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</si>
  <si>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</si>
  <si>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</si>
  <si>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</si>
  <si>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</si>
  <si>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</si>
  <si>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</si>
  <si>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</si>
  <si>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</si>
  <si>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</si>
  <si>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</si>
  <si>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</si>
  <si>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</si>
  <si>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</si>
  <si>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</si>
  <si>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</si>
  <si>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</si>
  <si>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</si>
  <si>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</si>
  <si>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</si>
  <si>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</si>
  <si>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</si>
  <si>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</si>
  <si>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</si>
  <si>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</si>
  <si>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</si>
  <si>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</si>
  <si>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</si>
  <si>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</si>
  <si>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</si>
  <si>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</si>
  <si>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</si>
  <si>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</si>
  <si>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</si>
  <si>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</si>
  <si>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</si>
  <si>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</si>
  <si>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</si>
  <si>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</si>
  <si>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</si>
  <si>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</si>
  <si>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</si>
  <si>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</si>
  <si>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</si>
  <si>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</si>
  <si>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</si>
  <si>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</si>
  <si>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</si>
  <si>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</si>
  <si>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</si>
  <si>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</si>
  <si>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</si>
  <si>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</si>
  <si>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</si>
  <si>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</si>
  <si>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</si>
  <si>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</si>
  <si>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</si>
  <si>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</si>
  <si>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</si>
  <si>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</si>
  <si>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</si>
  <si>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</si>
  <si>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</si>
  <si>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</si>
  <si>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</si>
  <si>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</si>
  <si>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</si>
  <si>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</si>
  <si>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</si>
  <si>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</si>
  <si>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</si>
  <si>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</si>
  <si>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</si>
  <si>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</si>
  <si>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</si>
  <si>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</si>
  <si>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</si>
  <si>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</si>
  <si>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</si>
  <si>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</si>
  <si>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</si>
  <si>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</si>
  <si>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</si>
  <si>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</si>
  <si>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</si>
  <si>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</si>
  <si>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</si>
  <si>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</si>
  <si>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</si>
  <si>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</si>
  <si>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</si>
  <si>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</si>
  <si>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</si>
  <si>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</si>
  <si>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</si>
  <si>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</si>
  <si>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</si>
  <si>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</si>
  <si>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</si>
  <si>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</si>
  <si>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</si>
  <si>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</si>
  <si>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</si>
  <si>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</si>
  <si>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</si>
  <si>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</si>
  <si>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</si>
  <si>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</si>
  <si>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</si>
  <si>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</si>
  <si>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</si>
  <si>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</si>
  <si>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</si>
  <si>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</si>
  <si>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</si>
  <si>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</si>
  <si>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</si>
  <si>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</si>
  <si>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</si>
  <si>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</si>
  <si>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</si>
  <si>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</si>
  <si>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</si>
  <si>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</si>
  <si>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</si>
  <si>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</si>
  <si>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</si>
  <si>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</si>
  <si>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</si>
  <si>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</si>
  <si>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</si>
  <si>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</si>
  <si>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</si>
  <si>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</si>
  <si>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</si>
  <si>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</si>
  <si>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</si>
  <si>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</si>
  <si>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</si>
  <si>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</si>
  <si>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</si>
  <si>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</si>
  <si>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</si>
  <si>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</si>
  <si>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</si>
  <si>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</si>
  <si>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</si>
  <si>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</si>
  <si>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</si>
  <si>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</si>
  <si>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</si>
  <si>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</si>
  <si>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</si>
  <si>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</si>
  <si>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</si>
  <si>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</si>
  <si>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</si>
  <si>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</si>
  <si>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</si>
  <si>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</si>
  <si>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</si>
  <si>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</si>
  <si>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</si>
  <si>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</si>
  <si>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</si>
  <si>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</si>
  <si>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</si>
  <si>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</si>
  <si>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</si>
  <si>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</si>
  <si>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</si>
  <si>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</si>
  <si>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</si>
  <si>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</si>
  <si>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</si>
  <si>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</si>
  <si>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</si>
  <si>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</si>
  <si>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</si>
  <si>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</si>
  <si>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</si>
  <si>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</si>
  <si>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</si>
  <si>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</si>
  <si>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</si>
  <si>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</si>
  <si>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</si>
  <si>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</si>
  <si>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</si>
  <si>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</si>
  <si>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</si>
  <si>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</si>
  <si>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</si>
  <si>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</si>
  <si>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</si>
  <si>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</si>
  <si>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</si>
  <si>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</si>
  <si>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</si>
  <si>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</si>
  <si>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</si>
  <si>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</si>
  <si>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</si>
  <si>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</si>
  <si>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</si>
  <si>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</si>
  <si>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</si>
  <si>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</si>
  <si>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</si>
  <si>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</si>
  <si>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</si>
  <si>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</si>
  <si>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</si>
  <si>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</si>
  <si>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</si>
  <si>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</si>
  <si>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</si>
  <si>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</si>
  <si>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</si>
  <si>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</si>
  <si>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</si>
  <si>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</si>
  <si>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</si>
  <si>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</si>
  <si>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</si>
  <si>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</si>
  <si>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</si>
  <si>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</si>
  <si>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</si>
  <si>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</si>
  <si>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</si>
  <si>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</si>
  <si>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</si>
  <si>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</si>
  <si>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</si>
  <si>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</si>
  <si>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</si>
  <si>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</si>
  <si>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</si>
  <si>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</si>
  <si>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</si>
  <si>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</si>
  <si>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</si>
  <si>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</si>
  <si>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</si>
  <si>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</si>
  <si>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</si>
  <si>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</si>
  <si>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</si>
  <si>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</si>
  <si>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</si>
  <si>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</si>
  <si>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</si>
  <si>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</si>
  <si>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</si>
  <si>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</si>
  <si>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</si>
  <si>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</si>
  <si>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</si>
  <si>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</si>
  <si>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</si>
  <si>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</si>
  <si>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</si>
  <si>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</si>
  <si>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</si>
  <si>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</si>
  <si>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</si>
  <si>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</si>
  <si>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</si>
  <si>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</si>
  <si>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</si>
  <si>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</si>
  <si>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</si>
  <si>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</si>
  <si>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</si>
  <si>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</si>
  <si>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</si>
  <si>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</si>
  <si>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</si>
  <si>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</si>
  <si>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</si>
  <si>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</si>
  <si>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</si>
  <si>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</si>
  <si>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</si>
  <si>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</si>
  <si>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</si>
  <si>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</si>
  <si>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</si>
  <si>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</si>
  <si>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</si>
  <si>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</si>
  <si>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</si>
  <si>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</si>
  <si>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</si>
  <si>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</si>
  <si>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</si>
  <si>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</si>
  <si>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</si>
  <si>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</si>
  <si>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</si>
  <si>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</si>
  <si>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</si>
  <si>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</si>
  <si>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</si>
  <si>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</si>
  <si>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</si>
  <si>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</si>
  <si>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</si>
  <si>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</si>
  <si>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</si>
  <si>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</si>
  <si>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</si>
  <si>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</si>
  <si>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</si>
  <si>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</si>
  <si>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</si>
  <si>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</si>
  <si>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</si>
  <si>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</si>
  <si>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</si>
  <si>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</si>
  <si>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</si>
  <si>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</si>
  <si>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</si>
  <si>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</si>
  <si>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</si>
  <si>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</si>
  <si>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</si>
  <si>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</si>
  <si>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</si>
  <si>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</si>
  <si>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</si>
  <si>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</si>
  <si>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</si>
  <si>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</si>
  <si>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</si>
  <si>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</si>
  <si>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</si>
  <si>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</si>
  <si>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</si>
  <si>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</si>
  <si>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</si>
  <si>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</si>
  <si>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</si>
  <si>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</si>
  <si>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</si>
  <si>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</si>
  <si>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</si>
  <si>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</si>
  <si>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</si>
  <si>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</si>
  <si>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</si>
  <si>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</si>
  <si>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</si>
  <si>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</si>
  <si>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</si>
  <si>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</si>
  <si>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</si>
  <si>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</si>
  <si>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</si>
  <si>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</si>
  <si>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</si>
  <si>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</si>
  <si>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</si>
  <si>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</si>
  <si>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</si>
  <si>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</si>
  <si>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</si>
  <si>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</si>
  <si>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</si>
  <si>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</si>
  <si>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</si>
  <si>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</si>
  <si>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</si>
  <si>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</si>
  <si>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</si>
  <si>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</si>
  <si>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</si>
  <si>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</si>
  <si>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</si>
  <si>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</si>
  <si>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</si>
  <si>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</si>
  <si>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</si>
  <si>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</si>
  <si>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</si>
  <si>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</si>
  <si>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</si>
  <si>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</si>
  <si>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</si>
  <si>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</si>
  <si>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</si>
  <si>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</si>
  <si>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</si>
  <si>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</si>
  <si>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</si>
  <si>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</si>
  <si>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</si>
  <si>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</si>
  <si>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</si>
  <si>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</si>
  <si>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</si>
  <si>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</si>
  <si>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</si>
  <si>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</si>
  <si>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</si>
  <si>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</si>
  <si>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</si>
  <si>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</si>
  <si>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</si>
  <si>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</si>
  <si>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</si>
  <si>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</si>
  <si>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</si>
  <si>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</si>
  <si>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</si>
  <si>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</si>
  <si>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</si>
  <si>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</si>
  <si>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</si>
  <si>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</si>
  <si>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</si>
  <si>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</si>
  <si>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</si>
  <si>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</si>
  <si>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</si>
  <si>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</si>
  <si>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</si>
  <si>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</si>
  <si>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</si>
  <si>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</si>
  <si>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</si>
  <si>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</si>
  <si>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</si>
  <si>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</si>
  <si>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</si>
  <si>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</si>
  <si>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</si>
  <si>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</si>
  <si>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</si>
  <si>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</si>
  <si>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</si>
  <si>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</si>
  <si>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</si>
  <si>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</si>
  <si>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</si>
  <si>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</si>
  <si>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</si>
  <si>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</si>
  <si>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</si>
  <si>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</si>
  <si>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</si>
  <si>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</si>
  <si>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</si>
  <si>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</si>
  <si>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</si>
  <si>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</si>
  <si>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</si>
  <si>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</si>
  <si>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</si>
  <si>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</si>
  <si>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</si>
  <si>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</si>
  <si>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</si>
  <si>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</si>
  <si>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</si>
  <si>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</si>
  <si>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</si>
  <si>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</si>
  <si>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</si>
  <si>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</si>
  <si>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</si>
  <si>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</si>
  <si>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</si>
  <si>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</si>
  <si>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</si>
  <si>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</si>
  <si>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</si>
  <si>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</si>
  <si>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</si>
  <si>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</si>
  <si>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</si>
  <si>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</si>
  <si>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</si>
  <si>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</si>
  <si>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</si>
  <si>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</si>
  <si>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</si>
  <si>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</si>
  <si>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</si>
  <si>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</si>
  <si>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</si>
  <si>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</si>
  <si>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</si>
  <si>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</si>
  <si>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</si>
  <si>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</si>
  <si>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</si>
  <si>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</si>
  <si>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</si>
  <si>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</si>
  <si>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</si>
  <si>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</si>
  <si>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</si>
  <si>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</si>
  <si>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</si>
  <si>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</si>
  <si>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</si>
  <si>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</si>
  <si>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</si>
  <si>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</si>
  <si>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</si>
  <si>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</si>
  <si>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</si>
  <si>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</si>
  <si>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</si>
  <si>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</si>
  <si>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</si>
  <si>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</si>
  <si>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</si>
  <si>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</si>
  <si>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</si>
  <si>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</si>
  <si>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</si>
  <si>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</si>
  <si>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</si>
  <si>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</si>
  <si>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</si>
  <si>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</si>
  <si>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</si>
  <si>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</si>
  <si>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</si>
  <si>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</si>
  <si>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</si>
  <si>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</si>
  <si>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</si>
  <si>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</si>
  <si>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</si>
  <si>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</si>
  <si>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</si>
  <si>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</si>
  <si>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</si>
  <si>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</si>
  <si>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</si>
  <si>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</si>
  <si>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</si>
  <si>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</si>
  <si>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</si>
  <si>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</si>
  <si>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</si>
  <si>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</si>
  <si>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</si>
  <si>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</si>
  <si>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</si>
  <si>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</si>
  <si>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</si>
  <si>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</si>
  <si>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</si>
  <si>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</si>
  <si>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</si>
  <si>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</si>
  <si>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</si>
  <si>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</si>
  <si>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</si>
  <si>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</si>
  <si>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</si>
  <si>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</si>
  <si>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</si>
  <si>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</si>
  <si>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</si>
  <si>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</si>
  <si>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</si>
  <si>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</si>
  <si>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</si>
  <si>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</si>
  <si>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</si>
  <si>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</si>
  <si>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</si>
  <si>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</si>
  <si>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</si>
  <si>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</si>
  <si>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</si>
  <si>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</si>
  <si>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</si>
  <si>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</si>
  <si>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</si>
  <si>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</si>
  <si>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</si>
  <si>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</si>
  <si>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</si>
  <si>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</si>
  <si>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</si>
  <si>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</si>
  <si>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</si>
  <si>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</si>
  <si>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</si>
  <si>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</si>
  <si>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</si>
  <si>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</si>
  <si>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</si>
  <si>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</si>
  <si>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</si>
  <si>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</si>
  <si>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</si>
  <si>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</si>
  <si>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</si>
  <si>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</si>
  <si>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</si>
  <si>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</si>
  <si>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</si>
  <si>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</si>
  <si>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</si>
  <si>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</si>
  <si>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</si>
  <si>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</si>
  <si>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</si>
  <si>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</si>
  <si>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</si>
  <si>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</si>
  <si>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</si>
  <si>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</si>
  <si>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</si>
  <si>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</si>
  <si>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</si>
  <si>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</si>
  <si>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</si>
  <si>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</si>
  <si>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</si>
  <si>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</si>
  <si>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</si>
  <si>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</si>
  <si>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</si>
  <si>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</si>
  <si>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</si>
  <si>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</si>
  <si>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</si>
  <si>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</si>
  <si>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</si>
  <si>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</si>
  <si>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</si>
  <si>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</si>
  <si>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</si>
  <si>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</si>
  <si>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</si>
  <si>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</si>
  <si>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</si>
  <si>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</si>
  <si>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</si>
  <si>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</si>
  <si>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</si>
  <si>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</si>
  <si>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</si>
  <si>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</si>
  <si>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</si>
  <si>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</si>
  <si>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</si>
  <si>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</si>
  <si>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</si>
  <si>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</si>
  <si>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</si>
  <si>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</si>
  <si>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</si>
  <si>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</si>
  <si>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</si>
  <si>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</si>
  <si>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</si>
  <si>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</si>
  <si>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</si>
  <si>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</si>
  <si>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</si>
  <si>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</si>
  <si>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</si>
  <si>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</si>
  <si>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</si>
  <si>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</si>
  <si>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</si>
  <si>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</si>
  <si>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</si>
  <si>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</si>
  <si>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</si>
  <si>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</si>
  <si>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</si>
  <si>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</si>
  <si>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</si>
  <si>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</si>
  <si>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</si>
  <si>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</si>
  <si>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</si>
  <si>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</si>
  <si>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</si>
  <si>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</si>
  <si>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</si>
  <si>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</si>
  <si>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</si>
  <si>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</si>
  <si>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</si>
  <si>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</si>
  <si>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</si>
  <si>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</si>
  <si>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</si>
  <si>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</si>
  <si>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</si>
  <si>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</si>
  <si>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</si>
  <si>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</si>
  <si>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</si>
  <si>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</si>
  <si>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</si>
  <si>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</si>
  <si>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</si>
  <si>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</si>
  <si>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</si>
  <si>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</si>
  <si>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</si>
  <si>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</si>
  <si>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</si>
  <si>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</si>
  <si>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</si>
  <si>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</si>
  <si>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</si>
  <si>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</si>
  <si>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</si>
  <si>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</si>
  <si>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</si>
  <si>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</si>
  <si>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</si>
  <si>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</si>
  <si>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</si>
  <si>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</si>
  <si>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</si>
  <si>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</si>
  <si>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</si>
  <si>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</si>
  <si>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</si>
  <si>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</si>
  <si>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</si>
  <si>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</si>
  <si>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</si>
  <si>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</si>
  <si>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</si>
  <si>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</si>
  <si>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</si>
  <si>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</si>
  <si>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</si>
  <si>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</si>
  <si>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</si>
  <si>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</si>
  <si>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</si>
  <si>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</si>
  <si>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</si>
  <si>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</si>
  <si>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</si>
  <si>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</si>
  <si>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</si>
  <si>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</si>
  <si>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</si>
  <si>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</si>
  <si>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</si>
  <si>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</si>
  <si>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</si>
  <si>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</si>
  <si>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</si>
  <si>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</si>
  <si>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</si>
  <si>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</si>
  <si>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</si>
  <si>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</si>
  <si>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</si>
  <si>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</si>
  <si>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</si>
  <si>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</si>
  <si>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</si>
  <si>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</si>
  <si>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</si>
  <si>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</si>
  <si>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</si>
  <si>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</si>
  <si>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</si>
  <si>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</si>
  <si>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</si>
  <si>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</si>
  <si>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</si>
  <si>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</si>
  <si>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</si>
  <si>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</si>
  <si>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</si>
  <si>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</si>
  <si>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</si>
  <si>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</si>
  <si>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</si>
  <si>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</si>
  <si>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</si>
  <si>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</si>
  <si>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</si>
  <si>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</si>
  <si>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</si>
  <si>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</si>
  <si>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</si>
  <si>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</si>
  <si>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</si>
  <si>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</si>
  <si>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</si>
  <si>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</si>
  <si>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</si>
  <si>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</si>
  <si>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</si>
  <si>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</si>
  <si>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</si>
  <si>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</si>
  <si>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</si>
  <si>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</si>
  <si>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</si>
  <si>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</si>
  <si>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</si>
  <si>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</si>
  <si>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</si>
  <si>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</si>
  <si>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</si>
  <si>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</si>
  <si>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</si>
  <si>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</si>
  <si>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</si>
  <si>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</si>
  <si>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</si>
  <si>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</si>
  <si>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</si>
  <si>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</si>
  <si>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</si>
  <si>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</si>
  <si>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</si>
  <si>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</si>
  <si>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</si>
  <si>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</si>
  <si>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</si>
  <si>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</si>
  <si>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</si>
  <si>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</si>
  <si>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</si>
  <si>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</si>
  <si>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</si>
  <si>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</si>
  <si>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</si>
  <si>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</si>
  <si>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</si>
  <si>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</si>
  <si>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</si>
  <si>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</si>
  <si>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</si>
  <si>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</si>
  <si>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</si>
  <si>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</si>
  <si>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</si>
  <si>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</si>
  <si>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</si>
  <si>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</si>
  <si>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</si>
  <si>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</si>
  <si>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</si>
  <si>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</si>
  <si>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</si>
  <si>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</si>
  <si>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</si>
  <si>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</si>
  <si>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</si>
  <si>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</si>
  <si>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</si>
  <si>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</si>
  <si>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</si>
  <si>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</si>
  <si>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</si>
  <si>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</si>
  <si>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</si>
  <si>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</si>
  <si>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</si>
  <si>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</si>
  <si>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</si>
  <si>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</si>
  <si>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</si>
  <si>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</si>
  <si>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</si>
  <si>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</si>
  <si>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</si>
  <si>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</si>
  <si>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</si>
  <si>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</si>
  <si>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</si>
  <si>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</si>
  <si>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</si>
  <si>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</si>
  <si>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</si>
  <si>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</si>
  <si>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</si>
  <si>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</si>
  <si>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</si>
  <si>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</si>
  <si>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</si>
  <si>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</si>
  <si>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</si>
  <si>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</si>
  <si>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</si>
  <si>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</si>
  <si>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</si>
  <si>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</si>
  <si>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</si>
  <si>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</si>
  <si>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</si>
  <si>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</si>
  <si>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</si>
  <si>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</si>
  <si>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</si>
  <si>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</si>
  <si>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</si>
  <si>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</si>
  <si>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</si>
  <si>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</si>
  <si>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</si>
  <si>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</si>
  <si>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</si>
  <si>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</si>
  <si>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</si>
  <si>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</si>
  <si>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</si>
  <si>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</si>
  <si>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</si>
  <si>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</si>
  <si>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</si>
  <si>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</si>
  <si>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</si>
  <si>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</si>
  <si>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</si>
  <si>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</si>
  <si>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</si>
  <si>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</si>
  <si>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</si>
  <si>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</si>
  <si>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</si>
  <si>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</si>
  <si>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</si>
  <si>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</si>
  <si>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</si>
  <si>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</si>
  <si>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</si>
  <si>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</si>
  <si>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</si>
  <si>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</si>
  <si>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</si>
  <si>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</si>
  <si>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</si>
  <si>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</si>
  <si>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</si>
  <si>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</si>
  <si>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</si>
  <si>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</si>
  <si>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</si>
  <si>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</si>
  <si>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</si>
  <si>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</si>
  <si>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</si>
  <si>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</si>
  <si>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</si>
  <si>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</si>
  <si>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</si>
  <si>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</si>
  <si>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</si>
  <si>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</si>
  <si>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</si>
  <si>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</si>
  <si>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</si>
  <si>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</si>
  <si>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</si>
  <si>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</si>
  <si>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</si>
  <si>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</si>
  <si>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</si>
  <si>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</si>
  <si>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</si>
  <si>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</si>
  <si>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</si>
  <si>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</si>
  <si>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</si>
  <si>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</si>
  <si>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</si>
  <si>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</si>
  <si>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</si>
  <si>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</si>
  <si>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</si>
  <si>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</si>
  <si>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</si>
  <si>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</si>
  <si>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</si>
  <si>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</si>
  <si>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</si>
  <si>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</si>
  <si>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</si>
  <si>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</si>
  <si>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</si>
  <si>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</si>
  <si>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</si>
  <si>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</si>
  <si>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</si>
  <si>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</si>
  <si>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</si>
  <si>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</si>
  <si>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</si>
  <si>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</si>
  <si>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</si>
  <si>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</si>
  <si>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</si>
  <si>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</si>
  <si>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</si>
  <si>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</si>
  <si>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</si>
  <si>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</si>
  <si>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</si>
  <si>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</si>
  <si>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</si>
  <si>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</si>
  <si>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</si>
  <si>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</si>
  <si>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</si>
  <si>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</si>
  <si>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</si>
  <si>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</si>
  <si>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</si>
  <si>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</si>
  <si>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</si>
  <si>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</si>
  <si>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</si>
  <si>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</si>
  <si>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</si>
  <si>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</si>
  <si>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</si>
  <si>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</si>
  <si>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</si>
  <si>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</si>
  <si>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</si>
  <si>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</si>
  <si>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</si>
  <si>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</si>
  <si>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</si>
  <si>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</si>
  <si>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</si>
  <si>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</si>
  <si>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</si>
  <si>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</si>
  <si>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</si>
  <si>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</si>
  <si>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</si>
  <si>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</si>
  <si>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</si>
  <si>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</si>
  <si>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</si>
  <si>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</si>
  <si>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</si>
  <si>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</si>
  <si>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</si>
  <si>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</si>
  <si>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</si>
  <si>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</si>
  <si>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</si>
  <si>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</si>
  <si>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</si>
  <si>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</si>
  <si>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</si>
  <si>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</si>
  <si>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</si>
  <si>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</si>
  <si>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</si>
  <si>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</si>
  <si>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</si>
  <si>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</si>
  <si>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</si>
  <si>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</si>
  <si>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</si>
  <si>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</si>
  <si>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</si>
  <si>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</si>
  <si>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</si>
  <si>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</si>
  <si>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</si>
  <si>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</si>
  <si>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</si>
  <si>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</si>
  <si>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</si>
  <si>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</si>
  <si>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</si>
  <si>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</si>
  <si>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</si>
  <si>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</si>
  <si>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</si>
  <si>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</si>
  <si>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</si>
  <si>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</si>
  <si>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</si>
  <si>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</si>
  <si>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</si>
  <si>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</si>
  <si>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</si>
  <si>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</si>
  <si>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</si>
  <si>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</si>
  <si>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</si>
  <si>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</si>
  <si>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</si>
  <si>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</si>
  <si>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</si>
  <si>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</si>
  <si>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</si>
  <si>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</si>
  <si>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</si>
  <si>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</si>
  <si>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</si>
  <si>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</si>
  <si>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</si>
  <si>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</si>
  <si>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</si>
  <si>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</si>
  <si>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</si>
  <si>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</si>
  <si>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</si>
  <si>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</si>
  <si>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</si>
  <si>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</si>
  <si>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</si>
  <si>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</si>
  <si>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</si>
  <si>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</si>
  <si>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</si>
  <si>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</si>
  <si>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</si>
  <si>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</si>
  <si>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</si>
  <si>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</si>
  <si>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</si>
  <si>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</si>
  <si>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</si>
  <si>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</si>
  <si>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</si>
  <si>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</si>
  <si>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</si>
  <si>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</si>
  <si>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</si>
  <si>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</si>
  <si>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</si>
  <si>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</si>
  <si>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</si>
  <si>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</si>
  <si>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</si>
  <si>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</si>
  <si>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</si>
  <si>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</si>
  <si>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</si>
  <si>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</si>
  <si>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</si>
  <si>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</si>
  <si>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</si>
  <si>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</si>
  <si>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</si>
  <si>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</si>
  <si>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</si>
  <si>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</si>
  <si>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</si>
  <si>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</si>
  <si>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</si>
  <si>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</si>
  <si>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</si>
  <si>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</si>
  <si>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</si>
  <si>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</si>
  <si>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</si>
  <si>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</si>
  <si>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</si>
  <si>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</si>
  <si>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</si>
  <si>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</si>
  <si>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</si>
  <si>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</si>
  <si>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</si>
  <si>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</si>
  <si>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</si>
  <si>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</si>
  <si>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</si>
  <si>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</si>
  <si>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</si>
  <si>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</si>
  <si>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</si>
  <si>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</si>
  <si>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</si>
  <si>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</si>
  <si>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</si>
  <si>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</si>
  <si>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</si>
  <si>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</si>
  <si>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</si>
  <si>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</si>
  <si>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</si>
  <si>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</si>
  <si>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</si>
  <si>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</si>
  <si>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</si>
  <si>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</si>
  <si>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</si>
  <si>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</si>
  <si>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</si>
  <si>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</si>
  <si>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</si>
  <si>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</si>
  <si>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</si>
  <si>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</si>
  <si>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</si>
  <si>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</si>
  <si>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</si>
  <si>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</si>
  <si>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</si>
  <si>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</si>
  <si>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</si>
  <si>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</si>
  <si>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</si>
  <si>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</si>
  <si>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</si>
  <si>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</si>
  <si>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</si>
  <si>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</si>
  <si>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</si>
  <si>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</si>
  <si>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</si>
  <si>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</si>
  <si>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</si>
  <si>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</si>
  <si>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</si>
  <si>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</si>
  <si>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</si>
  <si>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</si>
  <si>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</si>
  <si>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</si>
  <si>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</si>
  <si>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</si>
  <si>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</si>
  <si>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</si>
  <si>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</si>
  <si>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</si>
  <si>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</si>
  <si>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</si>
  <si>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</si>
  <si>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</si>
  <si>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</si>
  <si>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</si>
  <si>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</si>
  <si>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</si>
  <si>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</si>
  <si>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</si>
  <si>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</si>
  <si>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</si>
  <si>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</si>
  <si>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</si>
  <si>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</si>
  <si>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</si>
  <si>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</si>
  <si>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</si>
  <si>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</si>
  <si>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</si>
  <si>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</si>
  <si>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</si>
  <si>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</si>
  <si>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</si>
  <si>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</si>
  <si>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</si>
  <si>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</si>
  <si>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</si>
  <si>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</si>
  <si>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</si>
  <si>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</si>
  <si>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</si>
  <si>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</si>
  <si>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</si>
  <si>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</si>
  <si>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</si>
  <si>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</si>
  <si>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</si>
  <si>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</si>
  <si>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</si>
  <si>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</si>
  <si>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</si>
  <si>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</si>
  <si>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</si>
  <si>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</si>
  <si>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</si>
  <si>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</si>
  <si>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</si>
  <si>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</si>
  <si>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</si>
  <si>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</si>
  <si>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</si>
  <si>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</si>
  <si>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</si>
  <si>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</si>
  <si>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</si>
  <si>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</si>
  <si>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</si>
  <si>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</si>
  <si>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</si>
  <si>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</si>
  <si>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</si>
  <si>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</si>
  <si>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</si>
  <si>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</si>
  <si>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</si>
  <si>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</si>
  <si>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</si>
  <si>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</si>
  <si>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</si>
  <si>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</si>
  <si>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</si>
  <si>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</si>
  <si>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</si>
  <si>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</si>
  <si>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</si>
  <si>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</si>
  <si>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</si>
  <si>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</si>
  <si>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</si>
  <si>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</si>
  <si>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</si>
  <si>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</si>
  <si>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</si>
  <si>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</si>
  <si>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</si>
  <si>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</si>
  <si>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</si>
  <si>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</si>
  <si>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</si>
  <si>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</si>
  <si>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</si>
  <si>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</si>
  <si>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</si>
  <si>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</si>
  <si>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</si>
  <si>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</si>
  <si>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</si>
  <si>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</si>
  <si>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</si>
  <si>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</si>
  <si>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</si>
  <si>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</si>
  <si>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</si>
  <si>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</si>
  <si>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</si>
  <si>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</si>
  <si>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</si>
  <si>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</si>
  <si>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</si>
  <si>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</si>
  <si>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</si>
  <si>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</si>
  <si>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</si>
  <si>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</si>
  <si>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</si>
  <si>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</si>
  <si>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</si>
  <si>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</si>
  <si>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</si>
  <si>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</si>
  <si>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</si>
  <si>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</si>
  <si>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</si>
  <si>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</si>
  <si>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</si>
  <si>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</si>
  <si>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</si>
  <si>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</si>
  <si>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</si>
  <si>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</si>
  <si>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</si>
  <si>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</si>
  <si>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</si>
  <si>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</si>
  <si>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</si>
  <si>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</si>
  <si>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</si>
  <si>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</si>
  <si>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</si>
  <si>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</si>
  <si>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</si>
  <si>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</si>
  <si>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</si>
  <si>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</si>
  <si>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</si>
  <si>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</si>
  <si>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</si>
  <si>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</si>
  <si>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</si>
  <si>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</si>
  <si>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</si>
  <si>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</si>
  <si>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</si>
  <si>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</si>
  <si>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</si>
  <si>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</si>
  <si>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</si>
  <si>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</si>
  <si>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</si>
  <si>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</si>
  <si>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</si>
  <si>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</si>
  <si>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</si>
  <si>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</si>
  <si>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</si>
  <si>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</si>
  <si>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</si>
  <si>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</si>
  <si>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</si>
  <si>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</si>
  <si>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</si>
  <si>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</si>
  <si>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</si>
  <si>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</si>
  <si>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</si>
  <si>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</si>
  <si>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</si>
  <si>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</si>
  <si>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</si>
  <si>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</si>
  <si>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</si>
  <si>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</si>
  <si>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</si>
  <si>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</si>
  <si>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</si>
  <si>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</si>
  <si>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</si>
  <si>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</si>
  <si>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</si>
  <si>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</si>
  <si>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</si>
  <si>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</si>
  <si>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</si>
  <si>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</si>
  <si>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</si>
  <si>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</si>
  <si>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</si>
  <si>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</si>
  <si>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</si>
  <si>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</si>
  <si>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</si>
  <si>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</si>
  <si>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</si>
  <si>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</si>
  <si>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</si>
  <si>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</si>
  <si>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</si>
  <si>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</si>
  <si>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</si>
  <si>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</si>
  <si>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</si>
  <si>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</si>
  <si>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</si>
  <si>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</si>
  <si>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</si>
  <si>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</si>
  <si>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</si>
  <si>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</si>
  <si>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</si>
  <si>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</si>
  <si>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</si>
  <si>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</si>
  <si>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</si>
  <si>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</si>
  <si>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</si>
  <si>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</si>
  <si>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</si>
  <si>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</si>
  <si>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</si>
  <si>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</si>
  <si>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</si>
  <si>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</si>
  <si>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</si>
  <si>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</si>
  <si>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</si>
  <si>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</si>
  <si>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</si>
  <si>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</si>
  <si>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</si>
  <si>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</si>
  <si>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</si>
  <si>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</si>
  <si>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</si>
  <si>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</si>
  <si>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</si>
  <si>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</si>
  <si>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</si>
  <si>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</si>
  <si>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</si>
  <si>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</si>
  <si>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</si>
  <si>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</si>
  <si>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</si>
  <si>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</si>
  <si>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</si>
  <si>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</si>
  <si>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</si>
  <si>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</si>
  <si>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</si>
  <si>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</si>
  <si>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</si>
  <si>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</si>
  <si>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</si>
  <si>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</si>
  <si>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</si>
  <si>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</si>
  <si>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</si>
  <si>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</si>
  <si>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</si>
  <si>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</si>
  <si>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</si>
  <si>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</si>
  <si>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</si>
  <si>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</si>
  <si>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</si>
  <si>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</si>
  <si>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</si>
  <si>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</si>
  <si>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</si>
  <si>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</si>
  <si>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</si>
  <si>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</si>
  <si>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</si>
  <si>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</si>
  <si>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</si>
  <si>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</si>
  <si>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</si>
  <si>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</si>
  <si>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</si>
  <si>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</si>
  <si>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</si>
  <si>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</si>
  <si>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</si>
  <si>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</si>
  <si>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</si>
  <si>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</si>
  <si>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</si>
  <si>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</si>
  <si>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</si>
  <si>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</si>
  <si>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</si>
  <si>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</si>
  <si>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</si>
  <si>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</si>
  <si>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</si>
  <si>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</si>
  <si>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</si>
  <si>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</si>
  <si>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</si>
  <si>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</si>
  <si>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</si>
  <si>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</si>
  <si>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</si>
  <si>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</si>
  <si>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</si>
  <si>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</si>
  <si>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</si>
  <si>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</si>
  <si>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</si>
  <si>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</si>
  <si>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</si>
  <si>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</si>
  <si>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</si>
  <si>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</si>
  <si>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</si>
  <si>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</si>
  <si>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</si>
  <si>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</si>
  <si>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</si>
  <si>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</si>
  <si>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</si>
  <si>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</si>
  <si>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</si>
  <si>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</si>
  <si>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</si>
  <si>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</si>
  <si>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</si>
  <si>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</si>
  <si>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</si>
  <si>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</si>
  <si>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</si>
  <si>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</si>
  <si>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</si>
  <si>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</si>
  <si>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</si>
  <si>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</si>
  <si>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</si>
  <si>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</si>
  <si>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</si>
  <si>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</si>
  <si>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</si>
  <si>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</si>
  <si>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</si>
  <si>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</si>
  <si>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</si>
  <si>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</si>
  <si>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</si>
  <si>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</si>
  <si>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</si>
  <si>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</si>
  <si>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</si>
  <si>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</si>
  <si>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</si>
  <si>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</si>
  <si>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</si>
  <si>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</si>
  <si>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</si>
  <si>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</si>
  <si>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</si>
  <si>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</si>
  <si>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</si>
  <si>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</si>
  <si>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</si>
  <si>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</si>
  <si>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</si>
  <si>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</si>
  <si>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</si>
  <si>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</si>
  <si>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</si>
  <si>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</si>
  <si>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</si>
  <si>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</si>
  <si>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</si>
  <si>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</si>
  <si>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</si>
  <si>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</si>
  <si>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</si>
  <si>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</si>
  <si>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</si>
  <si>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</si>
  <si>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</si>
  <si>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</si>
  <si>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</si>
  <si>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</si>
  <si>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</si>
  <si>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</si>
  <si>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</si>
  <si>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</si>
  <si>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</si>
  <si>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</si>
  <si>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</si>
  <si>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</si>
  <si>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</si>
  <si>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</si>
  <si>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</si>
  <si>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</si>
  <si>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</si>
  <si>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</si>
  <si>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</si>
  <si>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</si>
  <si>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</si>
  <si>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</si>
  <si>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</si>
  <si>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</si>
  <si>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</si>
  <si>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</si>
  <si>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</si>
  <si>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</si>
  <si>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</si>
  <si>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</si>
  <si>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</si>
  <si>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</si>
  <si>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</si>
  <si>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</si>
  <si>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</si>
  <si>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</si>
  <si>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</si>
  <si>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</si>
  <si>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</si>
  <si>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</si>
  <si>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</si>
  <si>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</si>
  <si>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</si>
  <si>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</si>
  <si>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</si>
  <si>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</si>
  <si>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</si>
  <si>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</si>
  <si>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</si>
  <si>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</si>
  <si>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</si>
  <si>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</si>
  <si>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</si>
  <si>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</si>
  <si>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</si>
  <si>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</si>
  <si>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</si>
  <si>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</si>
  <si>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</si>
  <si>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</si>
  <si>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</si>
  <si>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</si>
  <si>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</si>
  <si>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</si>
  <si>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</si>
  <si>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</si>
  <si>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</si>
  <si>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</si>
  <si>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</si>
  <si>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</si>
  <si>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</si>
  <si>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</si>
  <si>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</si>
  <si>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</si>
  <si>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</si>
  <si>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</si>
  <si>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</si>
  <si>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</si>
  <si>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</si>
  <si>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</si>
  <si>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</si>
  <si>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</si>
  <si>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</si>
  <si>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</si>
  <si>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</si>
  <si>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</si>
  <si>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</si>
  <si>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</si>
  <si>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</si>
  <si>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</si>
  <si>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</si>
  <si>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</si>
  <si>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</si>
  <si>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</si>
  <si>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</si>
  <si>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</si>
  <si>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</si>
  <si>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</si>
  <si>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</si>
  <si>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</si>
  <si>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</si>
  <si>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</si>
  <si>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</si>
  <si>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</si>
  <si>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</si>
  <si>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</si>
  <si>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</si>
  <si>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</si>
  <si>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</si>
  <si>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</si>
  <si>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</si>
  <si>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</si>
  <si>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</si>
  <si>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</si>
  <si>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</si>
  <si>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</si>
  <si>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</si>
  <si>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</si>
  <si>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</si>
  <si>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</si>
  <si>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</si>
  <si>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</si>
  <si>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</si>
  <si>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</si>
  <si>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</si>
  <si>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</si>
  <si>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</si>
  <si>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</si>
  <si>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</si>
  <si>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</si>
  <si>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</si>
  <si>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</si>
  <si>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</si>
  <si>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</si>
  <si>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</si>
  <si>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</si>
  <si>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</si>
  <si>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</si>
  <si>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</si>
  <si>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</si>
  <si>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</si>
  <si>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</si>
  <si>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</si>
  <si>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</si>
  <si>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</si>
  <si>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</si>
  <si>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</si>
  <si>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</si>
  <si>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</si>
  <si>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</si>
  <si>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</si>
  <si>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</si>
  <si>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</si>
  <si>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</si>
  <si>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</si>
  <si>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</si>
  <si>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</si>
  <si>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</si>
  <si>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</si>
  <si>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</si>
  <si>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</si>
  <si>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</si>
  <si>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</si>
  <si>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</si>
  <si>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</si>
  <si>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</si>
  <si>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</si>
  <si>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</si>
  <si>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</si>
  <si>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</si>
  <si>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</si>
  <si>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</si>
  <si>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</si>
  <si>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</si>
  <si>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</si>
  <si>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</si>
  <si>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</si>
  <si>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</si>
  <si>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</si>
  <si>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</si>
  <si>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</si>
  <si>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</si>
  <si>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</si>
  <si>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</si>
  <si>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</si>
  <si>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</si>
  <si>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</si>
  <si>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</si>
  <si>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</si>
  <si>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</si>
  <si>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</si>
  <si>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</si>
  <si>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</si>
  <si>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</si>
  <si>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</si>
  <si>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</si>
  <si>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</si>
  <si>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</si>
  <si>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</si>
  <si>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</si>
  <si>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</si>
  <si>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</si>
  <si>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</si>
  <si>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</si>
  <si>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</si>
  <si>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</si>
  <si>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</si>
  <si>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</si>
  <si>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</si>
  <si>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</si>
  <si>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</si>
  <si>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</si>
  <si>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</si>
  <si>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</si>
  <si>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</si>
  <si>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</si>
  <si>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</si>
  <si>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</si>
  <si>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</si>
  <si>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</si>
  <si>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</si>
  <si>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</si>
  <si>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</si>
  <si>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</si>
  <si>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</si>
  <si>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</si>
  <si>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</si>
  <si>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</si>
  <si>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</si>
  <si>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</si>
  <si>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</si>
  <si>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</si>
  <si>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</si>
  <si>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</si>
  <si>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</si>
  <si>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</si>
  <si>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</si>
  <si>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</si>
  <si>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</si>
  <si>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</si>
  <si>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</si>
  <si>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</si>
  <si>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</si>
  <si>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</si>
  <si>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</si>
  <si>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</si>
  <si>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</si>
  <si>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</si>
  <si>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</si>
  <si>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</si>
  <si>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</si>
  <si>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</si>
  <si>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</si>
  <si>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</si>
  <si>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</si>
  <si>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</si>
  <si>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</si>
  <si>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</si>
  <si>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</si>
  <si>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</si>
  <si>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</si>
  <si>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</si>
  <si>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</si>
  <si>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</si>
  <si>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</si>
  <si>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</si>
  <si>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</si>
  <si>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</si>
  <si>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</si>
  <si>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</si>
  <si>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</si>
  <si>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</si>
  <si>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</si>
  <si>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</si>
  <si>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</si>
  <si>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</si>
  <si>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</si>
  <si>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</si>
  <si>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</si>
  <si>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</si>
  <si>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</si>
  <si>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</si>
  <si>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</si>
  <si>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</si>
  <si>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</si>
  <si>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</si>
  <si>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</si>
  <si>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</si>
  <si>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</si>
  <si>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</si>
  <si>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</si>
  <si>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</si>
  <si>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</si>
  <si>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</si>
  <si>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</si>
  <si>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</si>
  <si>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</si>
  <si>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</si>
  <si>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</si>
  <si>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</si>
  <si>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</si>
  <si>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</si>
  <si>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</si>
  <si>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</si>
  <si>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</si>
  <si>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</si>
  <si>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</si>
  <si>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</si>
  <si>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</si>
  <si>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</si>
  <si>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</si>
  <si>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</si>
  <si>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</si>
  <si>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</si>
  <si>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</si>
  <si>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</si>
  <si>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</si>
  <si>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</si>
  <si>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</si>
  <si>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</si>
  <si>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</si>
  <si>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</si>
  <si>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</si>
  <si>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</si>
  <si>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</si>
  <si>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</si>
  <si>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</si>
  <si>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</si>
  <si>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</si>
  <si>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</si>
  <si>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</si>
  <si>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</si>
  <si>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</si>
  <si>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</si>
  <si>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</si>
  <si>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</si>
  <si>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</si>
  <si>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</si>
  <si>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</si>
  <si>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</si>
  <si>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</si>
  <si>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</si>
  <si>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</si>
  <si>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</si>
  <si>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</si>
  <si>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</si>
  <si>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</si>
  <si>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</si>
  <si>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</si>
  <si>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</si>
  <si>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</si>
  <si>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</si>
  <si>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</si>
  <si>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</si>
  <si>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</si>
  <si>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</si>
  <si>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</si>
  <si>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</si>
  <si>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</si>
  <si>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</si>
  <si>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</si>
  <si>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</si>
  <si>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</si>
  <si>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</si>
  <si>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</si>
  <si>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</si>
  <si>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</si>
  <si>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</si>
  <si>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</si>
  <si>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</si>
  <si>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</si>
  <si>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</si>
  <si>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</si>
  <si>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</si>
  <si>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</si>
  <si>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</si>
  <si>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</si>
  <si>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</si>
  <si>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</si>
  <si>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</si>
  <si>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</si>
  <si>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</si>
  <si>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</si>
  <si>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</si>
  <si>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</si>
  <si>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</si>
  <si>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</si>
  <si>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</si>
  <si>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</si>
  <si>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</si>
  <si>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</si>
  <si>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</si>
  <si>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</si>
  <si>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</si>
  <si>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</si>
  <si>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</si>
  <si>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</si>
  <si>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</si>
  <si>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</si>
  <si>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</si>
  <si>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</si>
  <si>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</si>
  <si>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</si>
  <si>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</si>
  <si>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</si>
  <si>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</si>
  <si>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</si>
  <si>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</si>
  <si>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</si>
  <si>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</si>
  <si>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</si>
  <si>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</si>
  <si>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</si>
  <si>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</si>
  <si>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</si>
  <si>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</si>
  <si>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</si>
  <si>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</si>
  <si>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</si>
  <si>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</si>
  <si>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</si>
  <si>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</si>
  <si>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</si>
  <si>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</si>
  <si>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</si>
  <si>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</si>
  <si>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</si>
  <si>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</si>
  <si>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</si>
  <si>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</si>
  <si>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</si>
  <si>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</si>
  <si>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</si>
  <si>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</si>
  <si>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</si>
  <si>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</si>
  <si>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</si>
  <si>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</si>
  <si>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</si>
  <si>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</si>
  <si>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</si>
  <si>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</si>
  <si>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</si>
  <si>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</si>
  <si>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</si>
  <si>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</si>
  <si>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</si>
  <si>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</si>
  <si>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</si>
  <si>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</si>
  <si>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</si>
  <si>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</si>
  <si>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</si>
  <si>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</si>
  <si>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</si>
  <si>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</si>
  <si>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</si>
  <si>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</si>
  <si>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</si>
  <si>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</si>
  <si>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</si>
  <si>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</si>
  <si>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</si>
  <si>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</si>
  <si>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</si>
  <si>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</si>
  <si>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</si>
  <si>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</si>
  <si>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</si>
  <si>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</si>
  <si>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</si>
  <si>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</si>
  <si>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</si>
  <si>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</si>
  <si>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</si>
  <si>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</si>
  <si>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</si>
  <si>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</si>
  <si>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</si>
  <si>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</si>
  <si>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</si>
  <si>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</si>
  <si>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</si>
  <si>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</si>
  <si>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</si>
  <si>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</si>
  <si>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</si>
  <si>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</si>
  <si>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</si>
  <si>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</si>
  <si>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</si>
  <si>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</si>
  <si>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</si>
  <si>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</si>
  <si>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</si>
  <si>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</si>
  <si>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</si>
  <si>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</si>
  <si>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</si>
  <si>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</si>
  <si>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</si>
  <si>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</si>
  <si>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</si>
  <si>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</si>
  <si>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</si>
  <si>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</si>
  <si>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</si>
  <si>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</si>
  <si>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</si>
  <si>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</si>
  <si>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</si>
  <si>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</si>
  <si>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</si>
  <si>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</si>
  <si>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</si>
  <si>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</si>
  <si>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</si>
  <si>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</si>
  <si>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</si>
  <si>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</si>
  <si>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</si>
  <si>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</si>
  <si>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</si>
  <si>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</si>
  <si>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</si>
  <si>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</si>
  <si>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</si>
  <si>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</si>
  <si>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</si>
  <si>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</si>
  <si>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</si>
  <si>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</si>
  <si>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</si>
  <si>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</si>
  <si>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</si>
  <si>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</si>
  <si>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</si>
  <si>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</si>
  <si>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</si>
  <si>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</si>
  <si>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</si>
  <si>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</si>
  <si>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</si>
  <si>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</si>
  <si>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</si>
  <si>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</si>
  <si>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</si>
  <si>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</si>
  <si>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</si>
  <si>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</si>
  <si>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</si>
  <si>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</si>
  <si>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</si>
  <si>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</si>
  <si>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</si>
  <si>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</si>
  <si>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</si>
  <si>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</si>
  <si>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</si>
  <si>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</si>
  <si>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</si>
  <si>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</si>
  <si>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</si>
  <si>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</si>
  <si>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</si>
  <si>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</si>
  <si>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</si>
  <si>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</si>
  <si>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</si>
  <si>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</si>
  <si>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</si>
  <si>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</si>
  <si>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</si>
  <si>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</si>
  <si>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</si>
  <si>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</si>
  <si>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</si>
  <si>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</si>
  <si>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</si>
  <si>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</si>
  <si>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</si>
  <si>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</si>
  <si>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</si>
  <si>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</si>
  <si>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</si>
  <si>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</si>
  <si>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</si>
  <si>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</si>
  <si>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</si>
  <si>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</si>
  <si>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</si>
  <si>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</si>
  <si>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</si>
  <si>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</si>
  <si>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</si>
  <si>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</si>
  <si>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</si>
  <si>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</si>
  <si>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</si>
  <si>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</si>
  <si>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</si>
  <si>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</si>
  <si>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</si>
  <si>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</si>
  <si>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</si>
  <si>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</si>
  <si>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</si>
  <si>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</si>
  <si>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</si>
  <si>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</si>
  <si>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</si>
  <si>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</si>
  <si>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</si>
  <si>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</si>
  <si>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</si>
  <si>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</si>
  <si>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</si>
  <si>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</si>
  <si>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</si>
  <si>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</si>
  <si>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</si>
  <si>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</si>
  <si>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</si>
  <si>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</si>
  <si>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</si>
  <si>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</si>
  <si>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</si>
  <si>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</si>
  <si>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</si>
  <si>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</si>
  <si>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</si>
  <si>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</si>
  <si>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</si>
  <si>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</si>
  <si>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</si>
  <si>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</si>
  <si>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</si>
  <si>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</si>
  <si>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</si>
  <si>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</si>
  <si>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</si>
  <si>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</si>
  <si>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</si>
  <si>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</si>
  <si>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</si>
  <si>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</si>
  <si>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</si>
  <si>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</si>
  <si>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</si>
  <si>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</si>
  <si>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</si>
  <si>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</si>
  <si>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</si>
  <si>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</si>
  <si>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</si>
  <si>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</si>
  <si>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</si>
  <si>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</si>
  <si>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</si>
  <si>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</si>
  <si>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</si>
  <si>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</si>
  <si>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</si>
  <si>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</si>
  <si>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</si>
  <si>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</si>
  <si>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</si>
  <si>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</si>
  <si>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</si>
  <si>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</si>
  <si>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</si>
  <si>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</si>
  <si>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</si>
  <si>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</si>
  <si>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</si>
  <si>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</si>
  <si>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</si>
  <si>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</si>
  <si>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</si>
  <si>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</si>
  <si>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</si>
  <si>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</si>
  <si>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</si>
  <si>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</si>
  <si>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</si>
  <si>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</si>
  <si>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</si>
  <si>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</si>
  <si>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</si>
  <si>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</si>
  <si>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</si>
  <si>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</si>
  <si>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</si>
  <si>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</si>
  <si>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</si>
  <si>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</si>
  <si>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</si>
  <si>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</si>
  <si>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</si>
  <si>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</si>
  <si>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</si>
  <si>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</si>
  <si>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</si>
  <si>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</si>
  <si>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</si>
  <si>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</si>
  <si>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</si>
  <si>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</si>
  <si>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</si>
  <si>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</si>
  <si>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</si>
  <si>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</si>
  <si>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</si>
  <si>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</si>
  <si>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</si>
  <si>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</si>
  <si>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</si>
  <si>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</si>
  <si>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</si>
  <si>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</si>
  <si>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</si>
  <si>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</si>
  <si>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</si>
  <si>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</si>
  <si>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</si>
  <si>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</si>
  <si>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</si>
  <si>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</si>
  <si>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</si>
  <si>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</si>
  <si>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</si>
  <si>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</si>
  <si>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</si>
  <si>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</si>
  <si>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</si>
  <si>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</si>
  <si>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</si>
  <si>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</si>
  <si>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</si>
  <si>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</si>
  <si>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</si>
  <si>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</si>
  <si>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</si>
  <si>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</si>
  <si>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</si>
  <si>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</si>
  <si>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</si>
  <si>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</si>
  <si>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</si>
  <si>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</si>
  <si>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</si>
  <si>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</si>
  <si>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</si>
  <si>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</si>
  <si>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</si>
  <si>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</si>
  <si>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</si>
  <si>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</si>
  <si>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</si>
  <si>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</si>
  <si>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</si>
  <si>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</si>
  <si>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</si>
  <si>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</si>
  <si>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</si>
  <si>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</si>
  <si>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</si>
  <si>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</si>
  <si>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</si>
  <si>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</si>
  <si>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</si>
  <si>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</si>
  <si>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</si>
  <si>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</si>
  <si>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</si>
  <si>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</si>
  <si>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</si>
  <si>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</si>
  <si>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</si>
  <si>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</si>
  <si>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</si>
  <si>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</si>
  <si>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</si>
  <si>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</si>
  <si>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</si>
  <si>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</si>
  <si>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</si>
  <si>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</si>
  <si>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</si>
  <si>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</si>
  <si>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</si>
  <si>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</si>
  <si>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</si>
  <si>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</si>
  <si>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</si>
  <si>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</si>
  <si>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</si>
  <si>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</si>
  <si>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</si>
  <si>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</si>
  <si>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</si>
  <si>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</si>
  <si>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</si>
  <si>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</si>
  <si>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</si>
  <si>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</si>
  <si>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</si>
  <si>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</si>
  <si>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</si>
  <si>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</si>
  <si>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</si>
  <si>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</si>
  <si>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</si>
  <si>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</si>
  <si>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</si>
  <si>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</si>
  <si>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</si>
  <si>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</si>
  <si>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</si>
  <si>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</si>
  <si>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</si>
  <si>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</si>
  <si>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</si>
  <si>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</si>
  <si>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</si>
  <si>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</si>
  <si>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</si>
  <si>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</si>
  <si>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</si>
  <si>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</si>
  <si>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</si>
  <si>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</si>
  <si>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</si>
  <si>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</si>
  <si>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</si>
  <si>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</si>
  <si>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</si>
  <si>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</si>
  <si>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</si>
  <si>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</si>
  <si>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</si>
  <si>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</si>
  <si>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</si>
  <si>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</si>
  <si>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</si>
  <si>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</si>
  <si>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</si>
  <si>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</si>
  <si>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</si>
  <si>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</si>
  <si>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</si>
  <si>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</si>
  <si>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</si>
  <si>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</si>
  <si>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</si>
  <si>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</si>
  <si>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</si>
  <si>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</si>
  <si>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</si>
  <si>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</si>
  <si>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</si>
  <si>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</si>
  <si>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</si>
  <si>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</si>
  <si>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</si>
  <si>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</si>
  <si>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</si>
  <si>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</si>
  <si>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</si>
  <si>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</si>
  <si>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</si>
  <si>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</si>
  <si>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</si>
  <si>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</si>
  <si>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</si>
  <si>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</si>
  <si>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</si>
  <si>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</si>
  <si>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</si>
  <si>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</si>
  <si>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</si>
  <si>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</si>
  <si>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</si>
  <si>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</si>
  <si>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</si>
  <si>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</si>
  <si>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</si>
  <si>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</si>
  <si>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</si>
  <si>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</si>
  <si>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</si>
  <si>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</si>
  <si>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</si>
  <si>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</si>
  <si>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</si>
  <si>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</si>
  <si>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</si>
  <si>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</si>
  <si>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</si>
  <si>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</si>
  <si>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</si>
  <si>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</si>
  <si>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</si>
  <si>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</si>
  <si>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</si>
  <si>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</si>
  <si>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</si>
  <si>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</si>
  <si>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</si>
  <si>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</si>
  <si>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</si>
  <si>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</si>
  <si>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</si>
  <si>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</si>
  <si>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</si>
  <si>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</si>
  <si>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</si>
  <si>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</si>
  <si>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</si>
  <si>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</si>
  <si>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</si>
  <si>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</si>
  <si>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</si>
  <si>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</si>
  <si>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</si>
  <si>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</si>
  <si>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</si>
  <si>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</si>
  <si>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</si>
  <si>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</si>
  <si>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</si>
  <si>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</si>
  <si>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</si>
  <si>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</si>
  <si>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</si>
  <si>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</si>
  <si>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</si>
  <si>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</si>
  <si>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</si>
  <si>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</si>
  <si>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</si>
  <si>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</si>
  <si>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</si>
  <si>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</si>
  <si>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</si>
  <si>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</si>
  <si>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</si>
  <si>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</si>
  <si>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</si>
  <si>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</si>
  <si>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</si>
  <si>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</si>
  <si>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</si>
  <si>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</si>
  <si>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</si>
  <si>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</si>
  <si>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</si>
  <si>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</si>
  <si>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</si>
  <si>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</si>
  <si>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</si>
  <si>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</si>
  <si>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</si>
  <si>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</si>
  <si>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</si>
  <si>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</si>
  <si>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</si>
  <si>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</si>
  <si>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</si>
  <si>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</si>
  <si>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</si>
  <si>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</si>
  <si>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</si>
  <si>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</si>
  <si>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</si>
  <si>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</si>
  <si>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</si>
  <si>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</si>
  <si>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</si>
  <si>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</si>
  <si>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</si>
  <si>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</si>
  <si>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</si>
  <si>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</si>
  <si>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</si>
  <si>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</si>
  <si>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</si>
  <si>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</si>
  <si>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</si>
  <si>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</si>
  <si>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</si>
  <si>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</si>
  <si>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</si>
  <si>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</si>
  <si>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</si>
  <si>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</si>
  <si>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</si>
  <si>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</si>
  <si>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</si>
  <si>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</si>
  <si>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</si>
  <si>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</si>
  <si>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</si>
  <si>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</si>
  <si>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</si>
  <si>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</si>
  <si>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</si>
  <si>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</si>
  <si>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</si>
  <si>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</si>
  <si>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</si>
  <si>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</si>
  <si>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</si>
  <si>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</si>
  <si>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</si>
  <si>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</si>
  <si>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</si>
  <si>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</si>
  <si>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</si>
  <si>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</si>
  <si>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</si>
  <si>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</si>
  <si>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</si>
  <si>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</si>
  <si>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</si>
  <si>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</si>
  <si>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</si>
  <si>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</si>
  <si>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</si>
  <si>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</si>
  <si>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</si>
  <si>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</si>
  <si>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</si>
  <si>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</si>
  <si>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</si>
  <si>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</si>
  <si>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</si>
  <si>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</si>
  <si>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</si>
  <si>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</si>
  <si>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</si>
  <si>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</si>
  <si>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</si>
  <si>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</si>
  <si>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</si>
  <si>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</si>
  <si>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</si>
  <si>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</si>
  <si>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</si>
  <si>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</si>
  <si>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</si>
  <si>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</si>
  <si>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</si>
  <si>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</si>
  <si>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</si>
  <si>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</si>
  <si>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</si>
  <si>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</si>
  <si>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</si>
  <si>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</si>
  <si>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</si>
  <si>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</si>
  <si>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</si>
  <si>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</si>
  <si>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</si>
  <si>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</si>
  <si>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</si>
  <si>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</si>
  <si>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</si>
  <si>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</si>
  <si>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</si>
  <si>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</si>
  <si>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</si>
  <si>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</si>
  <si>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</si>
  <si>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</si>
  <si>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</si>
  <si>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</si>
  <si>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</si>
  <si>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</si>
  <si>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</si>
  <si>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</si>
  <si>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</si>
  <si>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</si>
  <si>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</si>
  <si>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</si>
  <si>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</si>
  <si>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</si>
  <si>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</si>
  <si>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</si>
  <si>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</si>
  <si>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</si>
  <si>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</si>
  <si>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</si>
  <si>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</si>
  <si>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</si>
  <si>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</si>
  <si>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</si>
  <si>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</si>
  <si>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</si>
  <si>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</si>
  <si>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</si>
  <si>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</si>
  <si>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</si>
  <si>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</si>
  <si>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</si>
  <si>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</si>
  <si>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</si>
  <si>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</si>
  <si>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</si>
  <si>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</si>
  <si>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</si>
  <si>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</si>
  <si>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</si>
  <si>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</si>
  <si>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</si>
  <si>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</si>
  <si>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</si>
  <si>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</si>
  <si>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</si>
  <si>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</si>
  <si>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</si>
  <si>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</si>
  <si>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</si>
  <si>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</si>
  <si>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</si>
  <si>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</si>
  <si>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</si>
  <si>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</si>
  <si>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</si>
  <si>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</si>
  <si>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</si>
  <si>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</si>
  <si>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</si>
  <si>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</si>
  <si>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</si>
  <si>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</si>
  <si>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</si>
  <si>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</si>
  <si>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</si>
  <si>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</si>
  <si>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</si>
  <si>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</si>
  <si>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</si>
  <si>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</si>
  <si>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</si>
  <si>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</si>
  <si>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</si>
  <si>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</si>
  <si>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</si>
  <si>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</si>
  <si>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</si>
  <si>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</si>
  <si>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</si>
  <si>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</si>
  <si>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</si>
  <si>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</si>
  <si>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</si>
  <si>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</si>
  <si>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</si>
  <si>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</si>
  <si>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</si>
  <si>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</si>
  <si>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</si>
  <si>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</si>
  <si>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</si>
  <si>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</si>
  <si>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</si>
  <si>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</si>
  <si>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</si>
  <si>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</si>
  <si>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</si>
  <si>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</si>
  <si>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</si>
  <si>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</si>
  <si>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</si>
  <si>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</si>
  <si>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</si>
  <si>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</si>
  <si>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</si>
  <si>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</si>
  <si>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</si>
  <si>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</si>
  <si>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</si>
  <si>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</si>
  <si>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</si>
  <si>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</si>
  <si>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</si>
  <si>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</si>
  <si>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</si>
  <si>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</si>
  <si>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</si>
  <si>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</si>
  <si>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</si>
  <si>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</si>
  <si>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</si>
  <si>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</si>
  <si>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</si>
  <si>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</si>
  <si>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</si>
  <si>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</si>
  <si>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</si>
  <si>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</si>
  <si>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</si>
  <si>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</si>
  <si>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</si>
  <si>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</si>
  <si>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</si>
  <si>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</si>
  <si>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</si>
  <si>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</si>
  <si>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</si>
  <si>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</si>
  <si>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</si>
  <si>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</si>
  <si>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</si>
  <si>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</si>
  <si>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</si>
  <si>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</si>
  <si>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</si>
  <si>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</si>
  <si>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</si>
  <si>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</si>
  <si>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</si>
  <si>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</si>
  <si>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</si>
  <si>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</si>
  <si>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</si>
  <si>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</si>
  <si>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</si>
  <si>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</si>
  <si>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</si>
  <si>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</si>
  <si>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</si>
  <si>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</si>
  <si>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</si>
  <si>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</si>
  <si>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</si>
  <si>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</si>
  <si>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</si>
  <si>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</si>
  <si>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</si>
  <si>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</si>
  <si>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</si>
  <si>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</si>
  <si>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</si>
  <si>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</si>
  <si>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</si>
  <si>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</si>
  <si>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</si>
  <si>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</si>
  <si>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</si>
  <si>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</si>
  <si>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</si>
  <si>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</si>
  <si>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</si>
  <si>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</si>
  <si>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</si>
  <si>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</si>
  <si>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</si>
  <si>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</si>
  <si>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</si>
  <si>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</si>
  <si>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</si>
  <si>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</si>
  <si>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</si>
  <si>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</si>
  <si>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</si>
  <si>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</si>
  <si>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</si>
  <si>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</si>
  <si>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</si>
  <si>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</si>
  <si>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</si>
  <si>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</si>
  <si>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</si>
  <si>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</si>
  <si>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</si>
  <si>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</si>
  <si>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</si>
  <si>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</si>
  <si>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</si>
  <si>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</si>
  <si>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</si>
  <si>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</si>
  <si>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</si>
  <si>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</si>
  <si>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</si>
  <si>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</si>
  <si>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</si>
  <si>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</si>
  <si>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</si>
  <si>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</si>
  <si>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</si>
  <si>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</si>
  <si>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</si>
  <si>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</si>
  <si>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</si>
  <si>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</si>
  <si>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</si>
  <si>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</si>
  <si>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</si>
  <si>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</si>
  <si>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</si>
  <si>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</si>
  <si>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</si>
  <si>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</si>
  <si>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</si>
  <si>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</si>
  <si>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</si>
  <si>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</si>
  <si>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</si>
  <si>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</si>
  <si>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</si>
  <si>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</si>
  <si>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</si>
  <si>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</si>
  <si>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</si>
  <si>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</si>
  <si>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</si>
  <si>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</si>
  <si>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</si>
  <si>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</si>
  <si>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</si>
  <si>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</si>
  <si>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</si>
  <si>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</si>
  <si>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</si>
  <si>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</si>
  <si>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</si>
  <si>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</si>
  <si>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</si>
  <si>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</si>
  <si>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</si>
  <si>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</si>
  <si>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</si>
  <si>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</si>
  <si>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</si>
  <si>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</si>
  <si>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</si>
  <si>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</si>
  <si>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</si>
  <si>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</si>
  <si>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</si>
  <si>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</si>
  <si>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</si>
  <si>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</si>
  <si>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</si>
  <si>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</si>
  <si>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</si>
  <si>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</si>
  <si>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</si>
  <si>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</si>
  <si>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</si>
  <si>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</si>
  <si>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</si>
  <si>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</si>
  <si>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</si>
  <si>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</si>
  <si>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</si>
  <si>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</si>
  <si>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</si>
  <si>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</si>
  <si>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</si>
  <si>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</si>
  <si>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</si>
  <si>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</si>
  <si>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</si>
  <si>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</si>
  <si>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</si>
  <si>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</si>
  <si>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</si>
  <si>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</si>
  <si>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</si>
  <si>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</si>
  <si>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</si>
  <si>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</si>
  <si>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</si>
  <si>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</si>
  <si>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</si>
  <si>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</si>
  <si>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</si>
  <si>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</si>
  <si>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</si>
  <si>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</si>
  <si>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</si>
  <si>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</si>
  <si>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</si>
  <si>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</si>
  <si>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</si>
  <si>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</si>
  <si>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</si>
  <si>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</si>
  <si>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</si>
  <si>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</si>
  <si>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</si>
  <si>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</si>
  <si>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</si>
  <si>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</si>
  <si>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</si>
  <si>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</si>
  <si>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</si>
  <si>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</si>
  <si>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</si>
  <si>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</si>
  <si>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</si>
  <si>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</si>
  <si>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</si>
  <si>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</si>
  <si>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</si>
  <si>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</si>
  <si>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</si>
  <si>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</si>
  <si>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</si>
  <si>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</si>
  <si>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</si>
  <si>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</si>
  <si>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</si>
  <si>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</si>
  <si>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</si>
  <si>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</si>
  <si>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</si>
  <si>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</si>
  <si>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</si>
  <si>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</si>
  <si>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</si>
  <si>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</si>
  <si>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</si>
  <si>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</si>
  <si>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</si>
  <si>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</si>
  <si>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</si>
  <si>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</si>
  <si>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</si>
  <si>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</si>
  <si>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</si>
  <si>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</si>
  <si>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</si>
  <si>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</si>
  <si>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</si>
  <si>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</si>
  <si>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</si>
  <si>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</si>
  <si>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</si>
  <si>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</si>
  <si>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</si>
  <si>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</si>
  <si>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</si>
  <si>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</si>
  <si>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</si>
  <si>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</si>
  <si>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</si>
  <si>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</si>
  <si>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</si>
  <si>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</si>
  <si>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</si>
  <si>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</si>
  <si>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</si>
  <si>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</si>
  <si>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</si>
  <si>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</si>
  <si>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</si>
  <si>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</si>
  <si>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</si>
  <si>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</si>
  <si>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</si>
  <si>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</si>
  <si>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</si>
  <si>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</si>
  <si>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</si>
  <si>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</si>
  <si>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</si>
  <si>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</si>
  <si>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</si>
  <si>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</si>
  <si>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</si>
  <si>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</si>
  <si>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</si>
  <si>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</si>
  <si>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</si>
  <si>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</si>
  <si>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</si>
  <si>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</si>
  <si>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</si>
  <si>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</si>
  <si>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</si>
  <si>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</si>
  <si>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</si>
  <si>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</si>
  <si>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</si>
  <si>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</si>
  <si>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</si>
  <si>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</si>
  <si>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</si>
  <si>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</si>
  <si>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</si>
  <si>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</si>
  <si>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</si>
  <si>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</si>
  <si>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</si>
  <si>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</si>
  <si>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</si>
  <si>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</si>
  <si>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</si>
  <si>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</si>
  <si>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</si>
  <si>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</si>
  <si>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</si>
  <si>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</si>
  <si>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</si>
  <si>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</si>
  <si>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</si>
  <si>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</si>
  <si>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</si>
  <si>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</si>
  <si>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</si>
  <si>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</si>
  <si>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</si>
  <si>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</si>
  <si>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</si>
  <si>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</si>
  <si>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</si>
  <si>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</si>
  <si>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</si>
  <si>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</si>
  <si>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</si>
  <si>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</si>
  <si>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</si>
  <si>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</si>
  <si>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</si>
  <si>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</si>
  <si>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</si>
  <si>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</si>
  <si>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</si>
  <si>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</si>
  <si>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</si>
  <si>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</si>
  <si>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</si>
  <si>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</si>
  <si>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</si>
  <si>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</si>
  <si>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</si>
  <si>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</si>
  <si>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</si>
  <si>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</si>
  <si>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</si>
  <si>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</si>
  <si>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</si>
  <si>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</si>
  <si>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</si>
  <si>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</si>
  <si>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</si>
  <si>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</si>
  <si>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</si>
  <si>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</si>
  <si>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</si>
  <si>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</si>
  <si>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</si>
  <si>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</si>
  <si>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</si>
  <si>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</si>
  <si>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</si>
  <si>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</si>
  <si>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</si>
  <si>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</si>
  <si>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</si>
  <si>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</si>
  <si>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</si>
  <si>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</si>
  <si>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</si>
  <si>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</si>
  <si>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</si>
  <si>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</si>
  <si>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</si>
  <si>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</si>
  <si>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</si>
  <si>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</si>
  <si>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</si>
  <si>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</si>
  <si>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</si>
  <si>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</si>
  <si>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</si>
  <si>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</si>
  <si>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</si>
  <si>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</si>
  <si>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</si>
  <si>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</si>
  <si>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</si>
  <si>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</si>
  <si>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</si>
  <si>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</si>
  <si>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</si>
  <si>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</si>
  <si>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</si>
  <si>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</si>
  <si>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</si>
  <si>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</si>
  <si>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</si>
  <si>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</si>
  <si>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</si>
  <si>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</si>
  <si>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</si>
  <si>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</si>
  <si>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</si>
  <si>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</si>
  <si>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</si>
  <si>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</si>
  <si>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</si>
  <si>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</si>
  <si>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</si>
  <si>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</si>
  <si>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</si>
  <si>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</si>
  <si>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</si>
  <si>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</si>
  <si>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</si>
  <si>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</si>
  <si>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</si>
  <si>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</si>
  <si>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</si>
  <si>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</si>
  <si>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</si>
  <si>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</si>
  <si>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</si>
  <si>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</si>
  <si>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</si>
  <si>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</si>
  <si>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</si>
  <si>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</si>
  <si>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</si>
  <si>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</si>
  <si>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</si>
  <si>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</si>
  <si>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</si>
  <si>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</si>
  <si>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</si>
  <si>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</si>
  <si>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</si>
  <si>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</si>
  <si>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</si>
  <si>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</si>
  <si>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</si>
  <si>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</si>
  <si>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</si>
  <si>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</si>
  <si>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</si>
  <si>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</si>
  <si>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</si>
  <si>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</si>
  <si>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</si>
  <si>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</si>
  <si>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</si>
  <si>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</si>
  <si>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</si>
  <si>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</si>
  <si>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</si>
  <si>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</si>
  <si>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</si>
  <si>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</si>
  <si>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</si>
  <si>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</si>
  <si>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</si>
  <si>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</si>
  <si>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</si>
  <si>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</si>
  <si>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</si>
  <si>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</si>
  <si>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</si>
  <si>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</si>
  <si>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</si>
  <si>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</si>
  <si>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</si>
  <si>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</si>
  <si>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</si>
  <si>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</si>
  <si>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</si>
  <si>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</si>
  <si>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</si>
  <si>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</si>
  <si>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</si>
  <si>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</si>
  <si>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</si>
  <si>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</si>
  <si>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</si>
  <si>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</si>
  <si>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</si>
  <si>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</si>
  <si>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</si>
  <si>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</si>
  <si>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</si>
  <si>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</si>
  <si>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</si>
  <si>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</si>
  <si>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</si>
  <si>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</si>
  <si>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</si>
  <si>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</si>
  <si>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</si>
  <si>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</si>
  <si>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</si>
  <si>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</si>
  <si>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</si>
  <si>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</si>
  <si>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</si>
  <si>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</si>
  <si>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</si>
  <si>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</si>
  <si>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</si>
  <si>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</si>
  <si>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</si>
  <si>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</si>
  <si>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</si>
  <si>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</si>
  <si>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</si>
  <si>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</si>
  <si>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</si>
  <si>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</si>
  <si>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</si>
  <si>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</si>
  <si>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</si>
  <si>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</si>
  <si>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</si>
  <si>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</si>
  <si>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</si>
  <si>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</si>
  <si>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</si>
  <si>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</si>
  <si>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</si>
  <si>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</si>
  <si>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</si>
  <si>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</si>
  <si>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</si>
  <si>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</si>
  <si>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</si>
  <si>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</si>
  <si>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</si>
  <si>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</si>
  <si>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</si>
  <si>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</si>
  <si>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</si>
  <si>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</si>
  <si>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</si>
  <si>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</si>
  <si>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</si>
  <si>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</si>
  <si>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</si>
  <si>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</si>
  <si>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</si>
  <si>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</si>
  <si>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</si>
  <si>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</si>
  <si>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</si>
  <si>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</si>
  <si>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</si>
  <si>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</si>
  <si>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</si>
  <si>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</si>
  <si>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</si>
  <si>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</si>
  <si>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</si>
  <si>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</si>
  <si>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</si>
  <si>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</si>
  <si>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</si>
  <si>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</si>
  <si>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</si>
  <si>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</si>
  <si>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</si>
  <si>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</si>
  <si>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</si>
  <si>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</si>
  <si>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</si>
  <si>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</si>
  <si>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</si>
  <si>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</si>
  <si>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</si>
  <si>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</si>
  <si>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</si>
  <si>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</si>
  <si>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</si>
  <si>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</si>
  <si>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</si>
  <si>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</si>
  <si>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</si>
  <si>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</si>
  <si>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</si>
  <si>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</si>
  <si>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</si>
  <si>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</si>
  <si>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</si>
  <si>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</si>
  <si>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</si>
  <si>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</si>
  <si>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</si>
  <si>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</si>
  <si>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</si>
  <si>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</si>
  <si>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</si>
  <si>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</si>
  <si>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</si>
  <si>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</si>
  <si>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</si>
  <si>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</si>
  <si>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</si>
  <si>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</si>
  <si>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</si>
  <si>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</si>
  <si>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</si>
  <si>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</si>
  <si>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</si>
  <si>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</si>
  <si>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</si>
  <si>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</si>
  <si>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</si>
  <si>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</si>
  <si>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</si>
  <si>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</si>
  <si>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</si>
  <si>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</si>
  <si>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</si>
  <si>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</si>
  <si>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</si>
  <si>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</si>
  <si>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</si>
  <si>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</si>
  <si>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</si>
  <si>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</si>
  <si>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</si>
  <si>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</si>
  <si>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</si>
  <si>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</si>
  <si>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</si>
  <si>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</si>
  <si>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</si>
  <si>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</si>
  <si>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</si>
  <si>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</si>
  <si>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</si>
  <si>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</si>
  <si>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</si>
  <si>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</si>
  <si>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</si>
  <si>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</si>
  <si>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</si>
  <si>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</si>
  <si>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</si>
  <si>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</si>
  <si>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</si>
  <si>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</si>
  <si>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</si>
  <si>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</si>
  <si>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</si>
  <si>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</si>
  <si>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</si>
  <si>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</si>
  <si>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</si>
  <si>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</si>
  <si>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</si>
  <si>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</si>
  <si>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</si>
  <si>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</si>
  <si>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</si>
  <si>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</si>
  <si>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</si>
  <si>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</si>
  <si>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</si>
  <si>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</si>
  <si>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</si>
  <si>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</si>
  <si>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</si>
  <si>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</si>
  <si>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</si>
  <si>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</si>
  <si>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</si>
  <si>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</si>
  <si>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</si>
  <si>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</si>
  <si>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</si>
  <si>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</si>
  <si>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</si>
  <si>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</si>
  <si>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</si>
  <si>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</si>
  <si>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</si>
  <si>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</si>
  <si>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</si>
  <si>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</si>
  <si>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</si>
  <si>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</si>
  <si>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</si>
  <si>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</si>
  <si>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</si>
  <si>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</si>
  <si>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</si>
  <si>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</si>
  <si>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</si>
  <si>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</si>
  <si>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</si>
  <si>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</si>
  <si>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</si>
  <si>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</si>
  <si>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</si>
  <si>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</si>
  <si>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</si>
  <si>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</si>
  <si>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</si>
  <si>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</si>
  <si>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</si>
  <si>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</si>
  <si>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</si>
  <si>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</si>
  <si>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</si>
  <si>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</si>
  <si>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</si>
  <si>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</si>
  <si>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</si>
  <si>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</si>
  <si>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</si>
  <si>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</si>
  <si>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</si>
  <si>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</si>
  <si>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</si>
  <si>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</si>
  <si>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</si>
  <si>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</si>
  <si>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</si>
  <si>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</si>
  <si>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</si>
  <si>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</si>
  <si>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</si>
  <si>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</si>
  <si>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</si>
  <si>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</si>
  <si>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</si>
  <si>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</si>
  <si>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</si>
  <si>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</si>
  <si>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</si>
  <si>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</si>
  <si>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</si>
  <si>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</si>
  <si>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</si>
  <si>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</si>
  <si>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</si>
  <si>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</si>
  <si>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</si>
  <si>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</si>
  <si>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</si>
  <si>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</si>
  <si>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</si>
  <si>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</si>
  <si>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</si>
  <si>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</si>
  <si>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</si>
  <si>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</si>
  <si>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</si>
  <si>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</si>
  <si>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</si>
  <si>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</si>
  <si>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</si>
  <si>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</si>
  <si>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</si>
  <si>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</si>
  <si>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</si>
  <si>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</si>
  <si>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</si>
  <si>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</si>
  <si>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</si>
  <si>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</si>
  <si>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</si>
  <si>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</si>
  <si>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</si>
  <si>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</si>
  <si>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</si>
  <si>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</si>
  <si>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</si>
  <si>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</si>
  <si>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</si>
  <si>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</si>
  <si>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</si>
  <si>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</si>
  <si>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</si>
  <si>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</si>
  <si>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</si>
  <si>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</si>
  <si>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</si>
  <si>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</si>
  <si>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</si>
  <si>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</si>
  <si>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</si>
  <si>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</si>
  <si>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</si>
  <si>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</si>
  <si>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</si>
  <si>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</si>
  <si>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</si>
  <si>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</si>
  <si>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</si>
  <si>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</si>
  <si>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</si>
  <si>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</si>
  <si>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</si>
  <si>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</si>
  <si>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</si>
  <si>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</si>
  <si>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</si>
  <si>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</si>
  <si>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</si>
  <si>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</si>
  <si>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</si>
  <si>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</si>
  <si>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</si>
  <si>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</si>
  <si>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</si>
  <si>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</si>
  <si>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</si>
  <si>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</si>
  <si>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</si>
  <si>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</si>
  <si>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</si>
  <si>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</si>
  <si>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</si>
  <si>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</si>
  <si>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</si>
  <si>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</si>
  <si>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</si>
  <si>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</si>
  <si>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</si>
  <si>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</si>
  <si>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</si>
  <si>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</si>
  <si>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</si>
  <si>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</si>
  <si>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</si>
  <si>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</si>
  <si>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</si>
  <si>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</si>
  <si>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</si>
  <si>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</si>
  <si>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</si>
  <si>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</si>
  <si>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</si>
  <si>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</si>
  <si>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</si>
  <si>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</si>
  <si>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</si>
  <si>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</si>
  <si>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</si>
  <si>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</si>
  <si>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</si>
  <si>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</si>
  <si>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</si>
  <si>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</si>
  <si>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</si>
  <si>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</si>
  <si>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</si>
  <si>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</si>
  <si>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</si>
  <si>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</si>
  <si>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</si>
  <si>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</si>
  <si>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</si>
  <si>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</si>
  <si>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</si>
  <si>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</si>
  <si>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</si>
  <si>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</si>
  <si>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</si>
  <si>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</si>
  <si>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</si>
  <si>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</si>
  <si>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</si>
  <si>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</si>
  <si>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</si>
  <si>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</si>
  <si>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</si>
  <si>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</si>
  <si>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</si>
  <si>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</si>
  <si>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</si>
  <si>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</si>
  <si>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</si>
  <si>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</si>
  <si>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</si>
  <si>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</si>
  <si>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</si>
  <si>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</si>
  <si>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</si>
  <si>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</si>
  <si>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</si>
  <si>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</si>
  <si>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</si>
  <si>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</si>
  <si>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</si>
  <si>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</si>
  <si>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</si>
  <si>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</si>
  <si>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</si>
  <si>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</si>
  <si>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</si>
  <si>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</si>
  <si>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</si>
  <si>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</si>
  <si>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</si>
  <si>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</si>
  <si>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</si>
  <si>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</si>
  <si>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</si>
  <si>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</si>
  <si>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</si>
  <si>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</si>
  <si>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</si>
  <si>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</si>
  <si>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</si>
  <si>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</si>
  <si>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</si>
  <si>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</si>
  <si>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</si>
  <si>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</si>
  <si>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</si>
  <si>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</si>
  <si>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</si>
  <si>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</si>
  <si>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</si>
  <si>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</si>
  <si>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</si>
  <si>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</si>
  <si>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</si>
  <si>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</si>
  <si>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</si>
  <si>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</si>
  <si>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</si>
  <si>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</si>
  <si>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</si>
  <si>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</si>
  <si>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</si>
  <si>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</si>
  <si>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</si>
  <si>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</si>
  <si>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</si>
  <si>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</si>
  <si>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</si>
  <si>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</si>
  <si>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</si>
  <si>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</si>
  <si>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</si>
  <si>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</si>
  <si>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</si>
  <si>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</si>
  <si>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</si>
  <si>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</si>
  <si>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</si>
  <si>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</si>
  <si>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</si>
  <si>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</si>
  <si>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</si>
  <si>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</si>
  <si>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</si>
  <si>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</si>
  <si>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</si>
  <si>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</si>
  <si>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</si>
  <si>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</si>
  <si>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</si>
  <si>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</si>
  <si>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</si>
  <si>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</si>
  <si>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</si>
  <si>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</si>
  <si>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</si>
  <si>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</si>
  <si>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</si>
  <si>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</si>
  <si>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</si>
  <si>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</si>
  <si>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</si>
  <si>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</si>
  <si>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</si>
  <si>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</si>
  <si>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</si>
  <si>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</si>
  <si>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</si>
  <si>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</si>
  <si>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</si>
  <si>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</si>
  <si>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</si>
  <si>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</si>
  <si>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</si>
  <si>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</si>
  <si>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</si>
  <si>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</si>
  <si>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</si>
  <si>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</si>
  <si>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</si>
  <si>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</si>
  <si>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</si>
  <si>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</si>
  <si>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</si>
  <si>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</si>
  <si>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</si>
  <si>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</si>
  <si>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</si>
  <si>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</si>
  <si>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</si>
  <si>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</si>
  <si>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</si>
  <si>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</si>
  <si>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</si>
  <si>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</si>
  <si>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</si>
  <si>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</si>
  <si>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</si>
  <si>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</si>
  <si>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</si>
  <si>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</si>
  <si>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</si>
  <si>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</si>
  <si>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</si>
  <si>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</si>
  <si>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</si>
  <si>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</si>
  <si>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</si>
  <si>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</si>
  <si>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</si>
  <si>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</si>
  <si>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</si>
  <si>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</si>
  <si>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</si>
  <si>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</si>
  <si>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</si>
  <si>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</si>
  <si>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</si>
  <si>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</si>
  <si>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</si>
  <si>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</si>
  <si>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</si>
  <si>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</si>
  <si>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</si>
  <si>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</si>
  <si>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</si>
  <si>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</si>
  <si>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</si>
  <si>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</si>
  <si>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</si>
  <si>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</si>
  <si>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</si>
  <si>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</si>
  <si>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</si>
  <si>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</si>
  <si>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</si>
  <si>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</si>
  <si>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</si>
  <si>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</si>
  <si>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</si>
  <si>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</si>
  <si>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</si>
  <si>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</si>
  <si>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</si>
  <si>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</si>
  <si>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</si>
  <si>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</si>
  <si>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</si>
  <si>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</si>
  <si>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</si>
  <si>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</si>
  <si>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</si>
  <si>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</si>
  <si>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</si>
  <si>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</si>
  <si>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</si>
  <si>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</si>
  <si>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</si>
  <si>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</si>
  <si>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</si>
  <si>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</si>
  <si>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</si>
  <si>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</si>
  <si>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</si>
  <si>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</si>
  <si>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</si>
  <si>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</si>
  <si>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</si>
  <si>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</si>
  <si>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</si>
  <si>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</si>
  <si>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</si>
  <si>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</si>
  <si>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</si>
  <si>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</si>
  <si>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</si>
  <si>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</si>
  <si>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</si>
  <si>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</si>
  <si>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</si>
  <si>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</si>
  <si>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</si>
  <si>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</si>
  <si>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</si>
  <si>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</si>
  <si>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</si>
  <si>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</si>
  <si>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</si>
  <si>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</si>
  <si>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</si>
  <si>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</si>
  <si>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</si>
  <si>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</si>
  <si>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</si>
  <si>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</si>
  <si>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</si>
  <si>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</si>
  <si>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</si>
  <si>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</si>
  <si>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</si>
  <si>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</si>
  <si>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</si>
  <si>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</si>
  <si>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</si>
  <si>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</si>
  <si>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</si>
  <si>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</si>
  <si>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</si>
  <si>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</si>
  <si>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</si>
  <si>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</si>
  <si>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</si>
  <si>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</si>
  <si>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</si>
  <si>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</si>
  <si>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</si>
  <si>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</si>
  <si>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</si>
  <si>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</si>
  <si>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</si>
  <si>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</si>
  <si>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</si>
  <si>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</si>
  <si>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</si>
  <si>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</si>
  <si>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</si>
  <si>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</si>
  <si>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</si>
  <si>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</si>
  <si>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</si>
  <si>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</si>
  <si>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</si>
  <si>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</si>
  <si>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</si>
  <si>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</si>
  <si>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</si>
  <si>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</si>
  <si>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</si>
  <si>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</si>
  <si>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</si>
  <si>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</si>
  <si>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</si>
  <si>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</si>
  <si>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</si>
  <si>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</si>
  <si>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</si>
  <si>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</si>
  <si>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</si>
  <si>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</si>
  <si>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</si>
  <si>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</si>
  <si>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</si>
  <si>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</si>
  <si>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</si>
  <si>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</si>
  <si>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</si>
  <si>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</si>
  <si>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</si>
  <si>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</si>
  <si>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</si>
  <si>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</si>
  <si>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</si>
  <si>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</si>
  <si>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</si>
  <si>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</si>
  <si>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</si>
  <si>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</si>
  <si>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</si>
  <si>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</si>
  <si>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</si>
  <si>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</si>
  <si>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</si>
  <si>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</si>
  <si>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</si>
  <si>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</si>
  <si>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</si>
  <si>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</si>
  <si>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</si>
  <si>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</si>
  <si>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</si>
  <si>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</si>
  <si>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</si>
  <si>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</si>
  <si>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</si>
  <si>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</si>
  <si>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</si>
  <si>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</si>
  <si>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</si>
  <si>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</si>
  <si>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</si>
  <si>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</si>
  <si>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</si>
  <si>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</si>
  <si>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</si>
  <si>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</si>
  <si>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</si>
  <si>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</si>
  <si>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</si>
  <si>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</si>
  <si>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</si>
  <si>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</si>
  <si>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</si>
  <si>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</si>
  <si>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</si>
  <si>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</si>
  <si>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</si>
  <si>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</si>
  <si>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</si>
  <si>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</si>
  <si>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</si>
  <si>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</si>
  <si>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</si>
  <si>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</si>
  <si>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</si>
  <si>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</si>
  <si>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</si>
  <si>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</si>
  <si>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</si>
  <si>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</si>
  <si>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</si>
  <si>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</si>
  <si>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</si>
  <si>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</si>
  <si>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</si>
  <si>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</si>
  <si>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</si>
  <si>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</si>
  <si>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</si>
  <si>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</si>
  <si>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</si>
  <si>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</si>
  <si>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</si>
  <si>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</si>
  <si>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</si>
  <si>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</si>
  <si>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</si>
  <si>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</si>
  <si>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</si>
  <si>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</si>
  <si>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</si>
  <si>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</si>
  <si>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</si>
  <si>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</si>
  <si>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</si>
  <si>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</si>
  <si>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</si>
  <si>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</si>
  <si>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</si>
  <si>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</si>
  <si>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</si>
  <si>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</si>
  <si>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</si>
  <si>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</si>
  <si>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</si>
  <si>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</si>
  <si>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</si>
  <si>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</si>
  <si>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</si>
  <si>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</si>
  <si>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</si>
  <si>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</si>
  <si>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</si>
  <si>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</si>
  <si>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</si>
  <si>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</si>
  <si>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</si>
  <si>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</si>
  <si>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</si>
  <si>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</si>
  <si>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</si>
  <si>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</si>
  <si>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</si>
  <si>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</si>
  <si>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</si>
  <si>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</si>
  <si>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</si>
  <si>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</si>
  <si>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</si>
  <si>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</si>
  <si>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</si>
  <si>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</si>
  <si>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</si>
  <si>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</si>
  <si>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</si>
  <si>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</si>
  <si>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</si>
  <si>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</si>
  <si>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</si>
  <si>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</si>
  <si>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</si>
  <si>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</si>
  <si>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</si>
  <si>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</si>
  <si>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</si>
  <si>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</si>
  <si>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</si>
  <si>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</si>
  <si>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</si>
  <si>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</si>
  <si>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</si>
  <si>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</si>
  <si>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</si>
  <si>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</si>
  <si>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</si>
  <si>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</si>
  <si>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</si>
  <si>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</si>
  <si>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</si>
  <si>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</si>
  <si>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</si>
  <si>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</si>
  <si>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</si>
  <si>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</si>
  <si>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</si>
  <si>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</si>
  <si>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</si>
  <si>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</si>
  <si>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</si>
  <si>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</si>
  <si>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</si>
  <si>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</si>
  <si>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</si>
  <si>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</si>
  <si>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</si>
  <si>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</si>
  <si>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</si>
  <si>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</si>
  <si>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</si>
  <si>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</si>
  <si>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</si>
  <si>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</si>
  <si>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</si>
  <si>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</si>
  <si>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</si>
  <si>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</si>
  <si>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</si>
  <si>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</si>
  <si>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</si>
  <si>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</si>
  <si>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</si>
  <si>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</si>
  <si>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</si>
  <si>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</si>
  <si>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</si>
  <si>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</si>
  <si>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</si>
  <si>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</si>
  <si>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</si>
  <si>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</si>
  <si>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</si>
  <si>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</si>
  <si>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</si>
  <si>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</si>
  <si>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</si>
  <si>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</si>
  <si>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</si>
  <si>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</si>
  <si>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</si>
  <si>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</si>
  <si>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</si>
  <si>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</si>
  <si>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</si>
  <si>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</si>
  <si>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</si>
  <si>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</si>
  <si>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</si>
  <si>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</si>
  <si>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</si>
  <si>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</si>
  <si>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</si>
  <si>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</si>
  <si>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</si>
  <si>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</si>
  <si>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</si>
  <si>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</si>
  <si>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</si>
  <si>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</si>
  <si>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</si>
  <si>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</si>
  <si>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</si>
  <si>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</si>
  <si>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</si>
  <si>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</si>
  <si>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</si>
  <si>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</si>
  <si>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</si>
  <si>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</si>
  <si>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</si>
  <si>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</si>
  <si>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</si>
  <si>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</si>
  <si>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</si>
  <si>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</si>
  <si>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</si>
  <si>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</si>
  <si>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</si>
  <si>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</si>
  <si>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</si>
  <si>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</si>
  <si>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</si>
  <si>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</si>
  <si>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</si>
  <si>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</si>
  <si>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</si>
  <si>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</si>
  <si>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</si>
  <si>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</si>
  <si>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</si>
  <si>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</si>
  <si>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</si>
  <si>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</si>
  <si>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</si>
  <si>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</si>
  <si>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</si>
  <si>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</si>
  <si>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</si>
  <si>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</si>
  <si>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</si>
  <si>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</si>
  <si>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</si>
  <si>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</si>
  <si>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</si>
  <si>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</si>
  <si>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</si>
  <si>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</si>
  <si>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</si>
  <si>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</si>
  <si>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</si>
  <si>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</si>
  <si>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</si>
  <si>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</si>
  <si>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</si>
  <si>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</si>
  <si>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</si>
  <si>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</si>
  <si>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</si>
  <si>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</si>
  <si>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</si>
  <si>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</si>
  <si>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</si>
  <si>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</si>
  <si>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</si>
  <si>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</si>
  <si>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</si>
  <si>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</si>
  <si>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</si>
  <si>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</si>
  <si>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</si>
  <si>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</si>
  <si>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</si>
  <si>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</si>
  <si>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</si>
  <si>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</si>
  <si>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</si>
  <si>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</si>
  <si>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</si>
  <si>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</si>
  <si>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</si>
  <si>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</si>
  <si>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</si>
  <si>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</si>
  <si>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</si>
  <si>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</si>
  <si>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</si>
  <si>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</si>
  <si>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</si>
  <si>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</si>
  <si>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</si>
  <si>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</si>
  <si>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</si>
  <si>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</si>
  <si>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</si>
  <si>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</si>
  <si>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</si>
  <si>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</si>
  <si>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</si>
  <si>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</si>
  <si>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</si>
  <si>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</si>
  <si>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</si>
  <si>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</si>
  <si>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</si>
  <si>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</si>
  <si>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</si>
  <si>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</si>
  <si>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</si>
  <si>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</si>
  <si>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</si>
  <si>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</si>
  <si>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</si>
  <si>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</si>
  <si>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</si>
  <si>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</si>
  <si>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</si>
  <si>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</si>
  <si>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</si>
  <si>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</si>
  <si>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</si>
  <si>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</si>
  <si>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</si>
  <si>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</si>
  <si>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</si>
  <si>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</si>
  <si>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</si>
  <si>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</si>
  <si>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</si>
  <si>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</si>
  <si>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</si>
  <si>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</si>
  <si>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</si>
  <si>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</si>
  <si>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</si>
  <si>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</si>
  <si>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</si>
  <si>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</si>
  <si>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</si>
  <si>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</si>
  <si>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</si>
  <si>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</si>
  <si>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</si>
  <si>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</si>
  <si>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</si>
  <si>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</si>
  <si>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</si>
  <si>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</si>
  <si>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</si>
  <si>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</si>
  <si>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</si>
  <si>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</si>
  <si>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</si>
  <si>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</si>
  <si>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</si>
  <si>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</si>
  <si>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</si>
  <si>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</si>
  <si>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</si>
  <si>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</si>
  <si>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</si>
  <si>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</si>
  <si>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</si>
  <si>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</si>
  <si>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</si>
  <si>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</si>
  <si>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</si>
  <si>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</si>
  <si>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</si>
  <si>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</si>
  <si>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</si>
  <si>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</si>
  <si>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</si>
  <si>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</si>
  <si>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</si>
  <si>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</si>
  <si>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</si>
  <si>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</si>
  <si>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</si>
  <si>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</si>
  <si>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</si>
  <si>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</si>
  <si>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</si>
  <si>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</si>
  <si>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</si>
  <si>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</si>
  <si>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</si>
  <si>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</si>
  <si>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</si>
  <si>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</si>
  <si>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</si>
  <si>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</si>
  <si>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</si>
  <si>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</si>
  <si>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</si>
  <si>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</si>
  <si>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</si>
  <si>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</si>
  <si>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</si>
  <si>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</si>
  <si>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</si>
  <si>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</si>
  <si>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</si>
  <si>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</si>
  <si>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</si>
  <si>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</si>
  <si>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</si>
  <si>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</si>
  <si>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</si>
  <si>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</si>
  <si>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</si>
  <si>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</si>
  <si>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</si>
  <si>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</si>
  <si>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</si>
  <si>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</si>
  <si>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</si>
  <si>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</si>
  <si>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</si>
  <si>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</si>
  <si>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</si>
  <si>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</si>
  <si>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</si>
  <si>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</si>
  <si>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</si>
  <si>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</si>
  <si>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</si>
  <si>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</si>
  <si>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</si>
  <si>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</si>
  <si>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</si>
  <si>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</si>
  <si>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</si>
  <si>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</si>
  <si>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</si>
  <si>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</si>
  <si>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</si>
  <si>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</si>
  <si>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</si>
  <si>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</si>
  <si>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</si>
  <si>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</si>
  <si>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</si>
  <si>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</si>
  <si>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</si>
  <si>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</si>
  <si>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</si>
  <si>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</si>
  <si>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</si>
  <si>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</si>
  <si>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</si>
  <si>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</si>
  <si>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</si>
  <si>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</si>
  <si>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</si>
  <si>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</si>
  <si>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</si>
  <si>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</si>
  <si>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</si>
  <si>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</si>
  <si>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</si>
  <si>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</si>
  <si>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</si>
  <si>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</si>
  <si>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</si>
  <si>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</si>
  <si>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</si>
  <si>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</si>
  <si>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</si>
  <si>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</si>
  <si>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</si>
  <si>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</si>
  <si>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</si>
  <si>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</si>
  <si>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</si>
  <si>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</si>
  <si>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</si>
  <si>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</si>
  <si>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</si>
  <si>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</si>
  <si>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</si>
  <si>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</si>
  <si>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</si>
  <si>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</si>
  <si>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</si>
  <si>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</si>
  <si>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</si>
  <si>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</si>
  <si>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</si>
  <si>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</si>
  <si>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</si>
  <si>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</si>
  <si>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</si>
  <si>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</si>
  <si>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</si>
  <si>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</si>
  <si>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</si>
  <si>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</si>
  <si>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</si>
  <si>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</si>
  <si>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</si>
  <si>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</si>
  <si>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</si>
  <si>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</si>
  <si>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</si>
  <si>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</si>
  <si>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</si>
  <si>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</si>
  <si>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</si>
  <si>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</si>
  <si>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</si>
  <si>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</si>
  <si>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</si>
  <si>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</si>
  <si>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</si>
  <si>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</si>
  <si>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</si>
  <si>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</si>
  <si>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</si>
  <si>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</si>
  <si>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</si>
  <si>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</si>
  <si>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</si>
  <si>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</si>
  <si>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</si>
  <si>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</si>
  <si>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</si>
  <si>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</si>
  <si>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</si>
  <si>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</si>
  <si>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</si>
  <si>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</si>
  <si>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</si>
  <si>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</si>
  <si>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</si>
  <si>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</si>
  <si>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</si>
  <si>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</si>
  <si>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</si>
  <si>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</si>
  <si>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</si>
  <si>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</si>
  <si>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</si>
  <si>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</si>
  <si>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</si>
  <si>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</si>
  <si>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</si>
  <si>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</si>
  <si>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</si>
  <si>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</si>
  <si>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</si>
  <si>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</si>
  <si>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</si>
  <si>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</si>
  <si>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</si>
  <si>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</si>
  <si>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</si>
  <si>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</si>
  <si>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</si>
  <si>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</si>
  <si>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</si>
  <si>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</si>
  <si>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</si>
  <si>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</si>
  <si>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</si>
  <si>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</si>
  <si>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</si>
  <si>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</si>
  <si>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</si>
  <si>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</si>
  <si>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</si>
  <si>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</si>
  <si>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</si>
  <si>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</si>
  <si>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</si>
  <si>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</si>
  <si>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</si>
  <si>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</si>
  <si>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</si>
  <si>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</si>
  <si>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</si>
  <si>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</si>
  <si>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</si>
  <si>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</si>
  <si>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</si>
  <si>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</si>
  <si>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</si>
  <si>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</si>
  <si>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</si>
  <si>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</si>
  <si>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</si>
  <si>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</si>
  <si>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</si>
  <si>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</si>
  <si>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</si>
  <si>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</si>
  <si>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</si>
  <si>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</si>
  <si>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</si>
  <si>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</si>
  <si>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</si>
  <si>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</si>
  <si>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</si>
  <si>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</si>
  <si>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</si>
  <si>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</si>
  <si>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</si>
  <si>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</si>
  <si>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</si>
  <si>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</si>
  <si>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</si>
  <si>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</si>
  <si>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</si>
  <si>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</si>
  <si>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</si>
  <si>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</si>
  <si>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</si>
  <si>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</si>
  <si>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</si>
  <si>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</si>
  <si>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</si>
  <si>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</si>
  <si>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</si>
  <si>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</si>
  <si>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</si>
  <si>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</si>
  <si>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</si>
  <si>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</si>
  <si>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</si>
  <si>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</si>
  <si>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</si>
  <si>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</si>
  <si>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</si>
  <si>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</si>
  <si>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</si>
  <si>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</si>
  <si>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</si>
  <si>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</si>
  <si>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</si>
  <si>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</si>
  <si>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</si>
  <si>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</si>
  <si>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</si>
  <si>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</si>
  <si>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</si>
  <si>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</si>
  <si>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</si>
  <si>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</si>
  <si>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</si>
  <si>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</si>
  <si>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</si>
  <si>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</si>
  <si>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</si>
  <si>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</si>
  <si>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</si>
  <si>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</si>
  <si>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</si>
  <si>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</si>
  <si>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</si>
  <si>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</si>
  <si>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</si>
  <si>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</si>
  <si>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</si>
  <si>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</si>
  <si>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</si>
  <si>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</si>
  <si>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</si>
  <si>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</si>
  <si>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</si>
  <si>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</si>
  <si>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</si>
  <si>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</si>
  <si>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</si>
  <si>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</si>
  <si>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</si>
  <si>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</si>
  <si>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</si>
  <si>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</si>
  <si>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</si>
  <si>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</si>
  <si>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</si>
  <si>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</si>
  <si>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</si>
  <si>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</si>
  <si>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</si>
  <si>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</si>
  <si>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</si>
  <si>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</si>
  <si>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</si>
  <si>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</si>
  <si>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</si>
  <si>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</si>
  <si>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</si>
  <si>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</si>
  <si>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</si>
  <si>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</si>
  <si>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</si>
  <si>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</si>
  <si>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</si>
  <si>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</si>
  <si>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</si>
  <si>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</si>
  <si>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</si>
  <si>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</si>
  <si>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</si>
  <si>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</si>
  <si>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</si>
  <si>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</si>
  <si>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</si>
  <si>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</si>
  <si>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</si>
  <si>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</si>
  <si>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</si>
  <si>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</si>
  <si>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</si>
  <si>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</si>
  <si>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</si>
  <si>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</si>
  <si>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</si>
  <si>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</si>
  <si>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</si>
  <si>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</si>
  <si>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</si>
  <si>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</si>
  <si>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</si>
  <si>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</si>
  <si>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</si>
  <si>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</si>
  <si>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</si>
  <si>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</si>
  <si>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</si>
  <si>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</si>
  <si>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</si>
  <si>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</si>
  <si>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</si>
  <si>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</si>
  <si>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</si>
  <si>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</si>
  <si>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</si>
  <si>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</si>
  <si>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</si>
  <si>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</si>
  <si>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</si>
  <si>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</si>
  <si>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</si>
  <si>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</si>
  <si>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</si>
  <si>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</si>
  <si>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</si>
  <si>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</si>
  <si>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</si>
  <si>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</si>
  <si>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</si>
  <si>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</si>
  <si>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</si>
  <si>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</si>
  <si>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</si>
  <si>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</si>
  <si>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</si>
  <si>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</si>
  <si>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</si>
  <si>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</si>
  <si>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</si>
  <si>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</si>
  <si>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</si>
  <si>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</si>
  <si>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</si>
  <si>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</si>
  <si>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</si>
  <si>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</si>
  <si>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</si>
  <si>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</si>
  <si>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</si>
  <si>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</si>
  <si>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</si>
  <si>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</si>
  <si>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</si>
  <si>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</si>
  <si>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</si>
  <si>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</si>
  <si>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</si>
  <si>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</si>
  <si>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</si>
  <si>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</si>
  <si>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</si>
  <si>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</si>
  <si>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</si>
  <si>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</si>
  <si>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</si>
  <si>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</si>
  <si>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</si>
  <si>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</si>
  <si>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</si>
  <si>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</si>
  <si>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</si>
  <si>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</si>
  <si>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</si>
  <si>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</si>
  <si>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</si>
  <si>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</si>
  <si>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</si>
  <si>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</si>
  <si>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</si>
  <si>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</si>
  <si>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</si>
  <si>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</si>
  <si>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</si>
  <si>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</si>
  <si>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</si>
  <si>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</si>
  <si>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</si>
  <si>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</si>
  <si>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</si>
  <si>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</si>
  <si>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</si>
  <si>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</si>
  <si>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</si>
  <si>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</si>
  <si>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</si>
  <si>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</si>
  <si>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</si>
  <si>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</si>
  <si>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</si>
  <si>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</si>
  <si>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</si>
  <si>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</si>
  <si>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</si>
  <si>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</si>
  <si>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</si>
  <si>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</si>
  <si>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</si>
  <si>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</si>
  <si>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</si>
  <si>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</si>
  <si>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</si>
  <si>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</si>
  <si>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</si>
  <si>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</si>
  <si>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</si>
  <si>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</si>
  <si>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</si>
  <si>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</si>
  <si>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</si>
  <si>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</si>
  <si>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</si>
  <si>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</si>
  <si>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</si>
  <si>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</si>
  <si>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</si>
  <si>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</si>
  <si>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</si>
  <si>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</si>
  <si>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</si>
  <si>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</si>
  <si>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</si>
  <si>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</si>
  <si>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</si>
  <si>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</si>
  <si>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</si>
  <si>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</si>
  <si>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</si>
  <si>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</si>
  <si>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</si>
  <si>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</si>
  <si>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</si>
  <si>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</si>
  <si>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</si>
  <si>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</si>
  <si>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</si>
  <si>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</si>
  <si>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</si>
  <si>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</si>
  <si>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</si>
  <si>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</si>
  <si>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</si>
  <si>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</si>
  <si>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</si>
  <si>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</si>
  <si>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</si>
  <si>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</si>
  <si>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</si>
  <si>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</si>
  <si>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</si>
  <si>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</si>
  <si>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</si>
  <si>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</si>
  <si>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</si>
  <si>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</si>
  <si>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</si>
  <si>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</si>
  <si>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</si>
  <si>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</si>
  <si>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</si>
  <si>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</si>
  <si>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</si>
  <si>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</si>
  <si>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</si>
  <si>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</si>
  <si>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</si>
  <si>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</si>
  <si>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</si>
  <si>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</si>
  <si>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</si>
  <si>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</si>
  <si>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</si>
  <si>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</si>
  <si>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</si>
  <si>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</si>
  <si>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</si>
  <si>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</si>
  <si>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</si>
  <si>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</si>
  <si>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</si>
  <si>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</si>
  <si>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</si>
  <si>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</si>
  <si>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</si>
  <si>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</si>
  <si>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</si>
  <si>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</si>
  <si>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</si>
  <si>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</si>
  <si>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</si>
  <si>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</si>
  <si>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</si>
  <si>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</si>
  <si>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</si>
  <si>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</si>
  <si>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</si>
  <si>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</si>
  <si>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</si>
  <si>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</si>
  <si>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</si>
  <si>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</si>
  <si>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</si>
  <si>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</si>
  <si>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</si>
  <si>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</si>
  <si>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</si>
  <si>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</si>
  <si>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</si>
  <si>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</si>
  <si>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</si>
  <si>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</si>
  <si>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</si>
  <si>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</si>
  <si>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</si>
  <si>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</si>
  <si>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</si>
  <si>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</si>
  <si>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</si>
  <si>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</si>
  <si>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</si>
  <si>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</si>
  <si>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</si>
  <si>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</si>
  <si>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</si>
  <si>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</si>
  <si>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</si>
  <si>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</si>
  <si>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</si>
  <si>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</si>
  <si>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</si>
  <si>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</si>
  <si>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</si>
  <si>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</si>
  <si>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</si>
  <si>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</si>
  <si>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</si>
  <si>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</si>
  <si>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</si>
  <si>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</si>
  <si>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</si>
  <si>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</si>
  <si>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</si>
  <si>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</si>
  <si>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</si>
  <si>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</si>
  <si>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</si>
  <si>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</si>
  <si>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</si>
  <si>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</si>
  <si>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</si>
  <si>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</si>
  <si>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</si>
  <si>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</si>
  <si>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</si>
  <si>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</si>
  <si>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</si>
  <si>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</si>
  <si>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</si>
  <si>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</si>
  <si>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</si>
  <si>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</si>
  <si>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</si>
  <si>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</si>
  <si>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</si>
  <si>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</si>
  <si>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</si>
  <si>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</si>
  <si>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</si>
  <si>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</si>
  <si>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</si>
  <si>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</si>
  <si>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</si>
  <si>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</si>
  <si>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</si>
  <si>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</si>
  <si>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</si>
  <si>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</si>
  <si>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</si>
  <si>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</si>
  <si>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</si>
  <si>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</si>
  <si>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</si>
  <si>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</si>
  <si>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</si>
  <si>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</si>
  <si>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</si>
  <si>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</si>
  <si>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</si>
  <si>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</si>
  <si>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</si>
  <si>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</si>
  <si>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</si>
  <si>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</si>
  <si>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</si>
  <si>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</si>
  <si>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</si>
  <si>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</si>
  <si>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</si>
  <si>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</si>
  <si>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</si>
  <si>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</si>
  <si>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</si>
  <si>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</si>
  <si>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</si>
  <si>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</si>
  <si>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</si>
  <si>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</si>
  <si>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</si>
  <si>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</si>
  <si>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</si>
  <si>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</si>
  <si>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</si>
  <si>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</si>
  <si>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</si>
  <si>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</si>
  <si>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</si>
  <si>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</si>
  <si>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</si>
  <si>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</si>
  <si>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</si>
  <si>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</si>
  <si>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</si>
  <si>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</si>
  <si>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</si>
  <si>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</si>
  <si>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</si>
  <si>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</si>
  <si>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</si>
  <si>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</si>
  <si>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</si>
  <si>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</si>
  <si>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</si>
  <si>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</si>
  <si>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</si>
  <si>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</si>
  <si>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</si>
  <si>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</si>
  <si>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</si>
  <si>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</si>
  <si>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</si>
  <si>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</si>
  <si>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</si>
  <si>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</si>
  <si>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</si>
  <si>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</si>
  <si>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</si>
  <si>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</si>
  <si>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</si>
  <si>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</si>
  <si>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</si>
  <si>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</si>
  <si>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</si>
  <si>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</si>
  <si>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</si>
  <si>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</si>
  <si>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</si>
  <si>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</si>
  <si>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</si>
  <si>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</si>
  <si>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</si>
  <si>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</si>
  <si>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</si>
  <si>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</si>
  <si>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</si>
  <si>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</si>
  <si>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</si>
  <si>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</si>
  <si>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</si>
  <si>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</si>
  <si>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</si>
  <si>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</si>
  <si>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</si>
  <si>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</si>
  <si>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</si>
  <si>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</si>
  <si>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</si>
  <si>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</si>
  <si>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</si>
  <si>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</si>
  <si>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</si>
  <si>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</si>
  <si>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</si>
  <si>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</si>
  <si>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</si>
  <si>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</si>
  <si>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</si>
  <si>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</si>
  <si>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</si>
  <si>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</si>
  <si>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</si>
  <si>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</si>
  <si>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</si>
  <si>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</si>
  <si>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</si>
  <si>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</si>
  <si>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</si>
  <si>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</si>
  <si>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</si>
  <si>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</si>
  <si>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</si>
  <si>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</si>
  <si>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</si>
  <si>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</si>
  <si>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</si>
  <si>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</si>
  <si>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</si>
  <si>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</si>
  <si>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</si>
  <si>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</si>
  <si>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</si>
  <si>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</si>
  <si>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</si>
  <si>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</si>
  <si>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</si>
  <si>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</si>
  <si>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</si>
  <si>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</si>
  <si>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</si>
  <si>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</si>
  <si>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</si>
  <si>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</si>
  <si>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</si>
  <si>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</si>
  <si>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</si>
  <si>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</si>
  <si>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</si>
  <si>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</si>
  <si>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</si>
  <si>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</si>
  <si>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</si>
  <si>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</si>
  <si>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</si>
  <si>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</si>
  <si>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</si>
  <si>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</si>
  <si>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</si>
  <si>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</si>
  <si>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</si>
  <si>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</si>
  <si>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</si>
  <si>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</si>
  <si>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</si>
  <si>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</si>
  <si>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</si>
  <si>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</si>
  <si>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</si>
  <si>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</si>
  <si>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</si>
  <si>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</si>
  <si>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</si>
  <si>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</si>
  <si>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</si>
  <si>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</si>
  <si>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</si>
  <si>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</si>
  <si>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</si>
  <si>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</si>
  <si>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</si>
  <si>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</si>
  <si>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</si>
  <si>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</si>
  <si>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</si>
  <si>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</si>
  <si>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</si>
  <si>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</si>
  <si>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</si>
  <si>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</si>
  <si>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</si>
  <si>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</si>
  <si>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</si>
  <si>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</si>
  <si>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</si>
  <si>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</si>
  <si>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</si>
  <si>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</si>
  <si>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</si>
  <si>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</si>
  <si>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</si>
  <si>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</si>
  <si>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</si>
  <si>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</si>
  <si>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</si>
  <si>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</si>
  <si>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</si>
  <si>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</si>
  <si>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</si>
  <si>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</si>
  <si>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</si>
  <si>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</si>
  <si>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</si>
  <si>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</si>
  <si>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</si>
  <si>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</si>
  <si>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</si>
  <si>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</si>
  <si>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</si>
  <si>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</si>
  <si>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</si>
  <si>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</si>
  <si>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</si>
  <si>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</si>
  <si>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</si>
  <si>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</si>
  <si>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</si>
  <si>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</si>
  <si>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</si>
  <si>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</si>
  <si>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</si>
  <si>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</si>
  <si>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</si>
  <si>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</si>
  <si>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</si>
  <si>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</si>
  <si>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</si>
  <si>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</si>
  <si>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</si>
  <si>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</si>
  <si>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</si>
  <si>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</si>
  <si>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</si>
  <si>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</si>
  <si>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</si>
  <si>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</si>
  <si>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</si>
  <si>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</si>
  <si>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</si>
  <si>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</si>
  <si>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</si>
  <si>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</si>
  <si>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</si>
  <si>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</si>
  <si>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</si>
  <si>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</si>
  <si>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</si>
  <si>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</si>
  <si>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</si>
  <si>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</si>
  <si>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</si>
  <si>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</si>
  <si>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</si>
  <si>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</si>
  <si>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</si>
  <si>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</si>
  <si>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</si>
  <si>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</si>
  <si>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</si>
  <si>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</si>
  <si>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</si>
  <si>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</si>
  <si>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</si>
  <si>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</si>
  <si>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</si>
  <si>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</si>
  <si>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</si>
  <si>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</si>
  <si>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</si>
  <si>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</si>
  <si>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</si>
  <si>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</si>
  <si>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</si>
  <si>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</si>
  <si>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</si>
  <si>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</si>
  <si>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</si>
  <si>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</si>
  <si>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</si>
  <si>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</si>
  <si>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</si>
  <si>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</si>
  <si>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</si>
  <si>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</si>
  <si>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</si>
  <si>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</si>
  <si>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</si>
  <si>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</si>
  <si>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</si>
  <si>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</si>
  <si>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</si>
  <si>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</si>
  <si>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</si>
  <si>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</si>
  <si>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</si>
  <si>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</si>
  <si>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</si>
  <si>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</si>
  <si>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</si>
  <si>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</si>
  <si>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</si>
  <si>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</si>
  <si>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</si>
  <si>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</si>
  <si>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</si>
  <si>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</si>
  <si>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</si>
  <si>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</si>
  <si>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</si>
  <si>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</si>
  <si>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</si>
  <si>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</si>
  <si>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</si>
  <si>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</si>
  <si>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</si>
  <si>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</si>
  <si>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</si>
  <si>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</si>
  <si>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</si>
  <si>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</si>
  <si>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</si>
  <si>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</si>
  <si>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</si>
  <si>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</si>
  <si>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</si>
  <si>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</si>
  <si>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</si>
  <si>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</si>
  <si>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</si>
  <si>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</si>
  <si>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</si>
  <si>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</si>
  <si>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</si>
  <si>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</si>
  <si>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</si>
  <si>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</si>
  <si>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</si>
  <si>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</si>
  <si>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</si>
  <si>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</si>
  <si>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</si>
  <si>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</si>
  <si>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</si>
  <si>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</si>
  <si>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</si>
  <si>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</si>
  <si>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</si>
  <si>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</si>
  <si>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</si>
  <si>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</si>
  <si>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</si>
  <si>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</si>
  <si>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</si>
  <si>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</si>
  <si>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</si>
  <si>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</si>
  <si>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</si>
  <si>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</si>
  <si>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</si>
  <si>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</si>
  <si>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</si>
  <si>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</si>
  <si>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</si>
  <si>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</si>
  <si>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</si>
  <si>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</si>
  <si>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</si>
  <si>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</si>
  <si>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</si>
  <si>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</si>
  <si>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</si>
  <si>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</si>
  <si>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</si>
  <si>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</si>
  <si>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</si>
  <si>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</si>
  <si>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</si>
  <si>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</si>
  <si>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</si>
  <si>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</si>
  <si>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</si>
  <si>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</si>
  <si>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</si>
  <si>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</si>
  <si>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</si>
  <si>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</si>
  <si>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</si>
  <si>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</si>
  <si>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</si>
  <si>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</si>
  <si>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</si>
  <si>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</si>
  <si>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</si>
  <si>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</si>
  <si>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</si>
  <si>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</si>
  <si>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</si>
  <si>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</si>
  <si>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</si>
  <si>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</si>
  <si>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</si>
  <si>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</si>
  <si>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</si>
  <si>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</si>
  <si>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</si>
  <si>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</si>
  <si>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</si>
  <si>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</si>
  <si>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</si>
  <si>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</si>
  <si>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</si>
  <si>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</si>
  <si>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</si>
  <si>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</si>
  <si>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</si>
  <si>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</si>
  <si>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</si>
  <si>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</si>
  <si>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</si>
  <si>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</si>
  <si>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</si>
  <si>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</si>
  <si>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</si>
  <si>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</si>
  <si>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</si>
  <si>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</si>
  <si>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</si>
  <si>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</si>
  <si>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</si>
  <si>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</si>
  <si>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</si>
  <si>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</si>
  <si>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</si>
  <si>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</si>
  <si>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</si>
  <si>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</si>
  <si>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</si>
  <si>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</si>
  <si>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</si>
  <si>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</si>
  <si>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</si>
  <si>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</si>
  <si>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</si>
  <si>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</si>
  <si>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</si>
  <si>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</si>
  <si>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</si>
  <si>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</si>
  <si>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</si>
  <si>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</si>
  <si>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</si>
  <si>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</si>
  <si>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</si>
  <si>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</si>
  <si>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</si>
  <si>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</si>
  <si>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</si>
  <si>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</si>
  <si>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</si>
  <si>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</si>
  <si>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</si>
  <si>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</si>
  <si>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</si>
  <si>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</si>
  <si>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</si>
  <si>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</si>
  <si>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</si>
  <si>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</si>
  <si>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</si>
  <si>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</si>
  <si>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</si>
  <si>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</si>
  <si>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</si>
  <si>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</si>
  <si>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</si>
  <si>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</si>
  <si>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</si>
  <si>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</si>
  <si>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</si>
  <si>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</si>
  <si>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</si>
  <si>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</si>
  <si>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</si>
  <si>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</si>
  <si>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</si>
  <si>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</si>
  <si>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</si>
  <si>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</si>
  <si>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</si>
  <si>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</si>
  <si>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</si>
  <si>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</si>
  <si>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</si>
  <si>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</si>
  <si>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</si>
  <si>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</si>
  <si>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</si>
  <si>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</si>
  <si>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</si>
  <si>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</si>
  <si>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</si>
  <si>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</si>
  <si>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</si>
  <si>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</si>
  <si>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</si>
  <si>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</si>
  <si>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</si>
  <si>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</si>
  <si>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</si>
  <si>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</si>
  <si>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</si>
  <si>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</si>
  <si>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</si>
  <si>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</si>
  <si>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</si>
  <si>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</si>
  <si>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</si>
  <si>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</si>
  <si>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</si>
  <si>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</si>
  <si>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</si>
  <si>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</si>
  <si>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</si>
  <si>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</si>
  <si>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</si>
  <si>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</si>
  <si>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</si>
  <si>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</si>
  <si>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</si>
  <si>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</si>
  <si>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</si>
  <si>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</si>
  <si>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</si>
  <si>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</si>
  <si>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</si>
  <si>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</si>
  <si>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</si>
  <si>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</si>
  <si>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</si>
  <si>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</si>
  <si>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</si>
  <si>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</si>
  <si>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</si>
  <si>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</si>
  <si>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</si>
  <si>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</si>
  <si>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</si>
  <si>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</si>
  <si>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</si>
  <si>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</si>
  <si>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</si>
  <si>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</si>
  <si>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</si>
  <si>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</si>
  <si>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</si>
  <si>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</si>
  <si>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</si>
  <si>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</si>
  <si>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</si>
  <si>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</si>
  <si>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</si>
  <si>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</si>
  <si>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</si>
  <si>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</si>
  <si>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</si>
  <si>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</si>
  <si>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</si>
  <si>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</si>
  <si>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</si>
  <si>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</si>
  <si>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</si>
  <si>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</si>
  <si>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</si>
  <si>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</si>
  <si>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</si>
  <si>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</si>
  <si>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</si>
  <si>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</si>
  <si>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</si>
  <si>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</si>
  <si>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</si>
  <si>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</si>
  <si>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</si>
  <si>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</si>
  <si>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</si>
  <si>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</si>
  <si>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</si>
  <si>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</si>
  <si>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</si>
  <si>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</si>
  <si>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</si>
  <si>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</si>
  <si>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</si>
  <si>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</si>
  <si>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</si>
  <si>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</si>
  <si>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</si>
  <si>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</si>
  <si>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</si>
  <si>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</si>
  <si>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</si>
  <si>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</si>
  <si>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</si>
  <si>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</si>
  <si>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</si>
  <si>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</si>
  <si>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</si>
  <si>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</si>
  <si>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</si>
  <si>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</si>
  <si>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</si>
  <si>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</si>
  <si>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</si>
  <si>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</si>
  <si>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</si>
  <si>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</si>
  <si>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</si>
  <si>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</si>
  <si>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</si>
  <si>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</si>
  <si>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</si>
  <si>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</si>
  <si>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</si>
  <si>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</si>
  <si>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</si>
  <si>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</si>
  <si>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</si>
  <si>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</si>
  <si>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</si>
  <si>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</si>
  <si>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</si>
  <si>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</si>
  <si>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</si>
  <si>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</si>
  <si>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</si>
  <si>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</si>
  <si>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</si>
  <si>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</si>
  <si>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</si>
  <si>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</si>
  <si>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</si>
  <si>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</si>
  <si>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</si>
  <si>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</si>
  <si>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</si>
  <si>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</si>
  <si>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</si>
  <si>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</si>
  <si>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</si>
  <si>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</si>
  <si>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</si>
  <si>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</si>
  <si>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</si>
  <si>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</si>
  <si>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</si>
  <si>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</si>
  <si>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</si>
  <si>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</si>
  <si>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</si>
  <si>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</si>
  <si>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</si>
  <si>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</si>
  <si>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</si>
  <si>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</si>
  <si>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</si>
  <si>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</si>
  <si>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</si>
  <si>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</si>
  <si>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</si>
  <si>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</si>
  <si>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</si>
  <si>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</si>
  <si>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</si>
  <si>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</si>
  <si>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</si>
  <si>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</si>
  <si>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</si>
  <si>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</si>
  <si>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</si>
  <si>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</si>
  <si>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</si>
  <si>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</si>
  <si>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</si>
  <si>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</si>
  <si>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</si>
  <si>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</si>
  <si>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</si>
  <si>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</si>
  <si>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</si>
  <si>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</si>
  <si>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</si>
  <si>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</si>
  <si>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</si>
  <si>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</si>
  <si>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</si>
  <si>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</si>
  <si>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</si>
  <si>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</si>
  <si>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</si>
  <si>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</si>
  <si>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</si>
  <si>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</si>
  <si>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</si>
  <si>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</si>
  <si>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</si>
  <si>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</si>
  <si>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</si>
  <si>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</si>
  <si>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</si>
  <si>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</si>
  <si>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</si>
  <si>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</si>
  <si>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</si>
  <si>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</si>
  <si>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</si>
  <si>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</si>
  <si>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</si>
  <si>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</si>
  <si>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</si>
  <si>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</si>
  <si>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</si>
  <si>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</si>
  <si>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</si>
  <si>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</si>
  <si>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</si>
  <si>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</si>
  <si>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</si>
  <si>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</si>
  <si>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</si>
  <si>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</si>
  <si>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</si>
  <si>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</si>
  <si>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</si>
  <si>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</si>
  <si>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</si>
  <si>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</si>
  <si>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</si>
  <si>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</si>
  <si>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</si>
  <si>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</si>
  <si>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</si>
  <si>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</si>
  <si>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</si>
  <si>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</si>
  <si>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</si>
  <si>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</si>
  <si>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</si>
  <si>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</si>
  <si>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</si>
  <si>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</si>
  <si>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</si>
  <si>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</si>
  <si>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</si>
  <si>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</si>
  <si>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</si>
  <si>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</si>
  <si>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</si>
  <si>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</si>
  <si>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</si>
  <si>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</si>
  <si>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</si>
  <si>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</si>
  <si>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</si>
  <si>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</si>
  <si>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</si>
  <si>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</si>
  <si>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</si>
  <si>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</si>
  <si>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</si>
  <si>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</si>
  <si>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</si>
  <si>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</si>
  <si>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</si>
  <si>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</si>
  <si>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</si>
  <si>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</si>
  <si>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</si>
  <si>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</si>
  <si>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</si>
  <si>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</si>
  <si>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</si>
  <si>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</si>
  <si>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</si>
  <si>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</si>
  <si>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</si>
  <si>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</si>
  <si>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</si>
  <si>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</si>
  <si>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</si>
  <si>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</si>
  <si>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</si>
  <si>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</si>
  <si>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</si>
  <si>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</si>
  <si>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</si>
  <si>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</si>
  <si>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</si>
  <si>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</si>
  <si>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</si>
  <si>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</si>
  <si>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</si>
  <si>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</si>
  <si>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</si>
  <si>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</si>
  <si>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</si>
  <si>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</si>
  <si>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</si>
  <si>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</si>
  <si>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</si>
  <si>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</si>
  <si>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</si>
  <si>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</si>
  <si>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</si>
  <si>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</si>
  <si>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</si>
  <si>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</si>
  <si>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</si>
  <si>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</si>
  <si>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</si>
  <si>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</si>
  <si>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</si>
  <si>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</si>
  <si>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</si>
  <si>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</si>
  <si>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</si>
  <si>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</si>
  <si>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</si>
  <si>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</si>
  <si>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</si>
  <si>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</si>
  <si>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</si>
  <si>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</si>
  <si>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</si>
  <si>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</si>
  <si>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</si>
  <si>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</si>
  <si>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</si>
  <si>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</si>
  <si>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</si>
  <si>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</si>
  <si>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</si>
  <si>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</si>
  <si>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</si>
  <si>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</si>
  <si>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</si>
  <si>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</si>
  <si>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</si>
  <si>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</si>
  <si>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</si>
  <si>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</si>
  <si>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</si>
  <si>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</si>
  <si>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</si>
  <si>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</si>
  <si>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</si>
  <si>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</si>
  <si>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</si>
  <si>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</si>
  <si>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</si>
  <si>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</si>
  <si>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</si>
  <si>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</si>
  <si>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</si>
  <si>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</si>
  <si>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</si>
  <si>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</si>
  <si>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</si>
  <si>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</si>
  <si>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</si>
  <si>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</si>
  <si>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</si>
  <si>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</si>
  <si>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</si>
  <si>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</si>
  <si>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</si>
  <si>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</si>
  <si>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</si>
  <si>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</si>
  <si>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</si>
  <si>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</si>
  <si>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</si>
  <si>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</si>
  <si>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</si>
  <si>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</si>
  <si>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</si>
  <si>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</si>
  <si>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</si>
  <si>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</si>
  <si>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</si>
  <si>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</si>
  <si>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</si>
  <si>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</si>
  <si>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</si>
  <si>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</si>
  <si>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</si>
  <si>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</si>
  <si>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</si>
  <si>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</si>
  <si>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</si>
  <si>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</si>
  <si>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</si>
  <si>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</si>
  <si>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</si>
  <si>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</si>
  <si>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</si>
  <si>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</si>
  <si>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</si>
  <si>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</si>
  <si>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</si>
  <si>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</si>
  <si>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</si>
  <si>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</si>
  <si>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</si>
  <si>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</si>
  <si>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</si>
  <si>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</si>
  <si>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</si>
  <si>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</si>
  <si>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</si>
  <si>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</si>
  <si>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</si>
  <si>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</si>
  <si>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</si>
  <si>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</si>
  <si>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</si>
  <si>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</si>
  <si>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</si>
  <si>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</si>
  <si>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</si>
  <si>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</si>
  <si>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</si>
  <si>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</si>
  <si>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</si>
  <si>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</si>
  <si>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</si>
  <si>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</si>
  <si>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</si>
  <si>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</si>
  <si>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</si>
  <si>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</si>
  <si>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</si>
  <si>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</si>
  <si>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</si>
  <si>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</si>
  <si>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</si>
  <si>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</si>
  <si>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</si>
  <si>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</si>
  <si>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</si>
  <si>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</si>
  <si>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</si>
  <si>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</si>
  <si>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</si>
  <si>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</si>
  <si>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</si>
  <si>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</si>
  <si>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</si>
  <si>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</si>
  <si>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</si>
  <si>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</si>
  <si>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</si>
  <si>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</si>
  <si>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</si>
  <si>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</si>
  <si>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</si>
  <si>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</si>
  <si>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</si>
  <si>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</si>
  <si>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</si>
  <si>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</si>
  <si>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</si>
  <si>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</si>
  <si>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</si>
  <si>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</si>
  <si>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</si>
  <si>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</si>
  <si>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</si>
  <si>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</si>
  <si>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</si>
  <si>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</si>
  <si>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</si>
  <si>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</si>
  <si>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</si>
  <si>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</si>
  <si>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</si>
  <si>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</si>
  <si>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</si>
  <si>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</si>
  <si>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</si>
  <si>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</si>
  <si>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</si>
  <si>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</si>
  <si>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</si>
  <si>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</si>
  <si>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</si>
  <si>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</si>
  <si>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</si>
  <si>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</si>
  <si>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</si>
  <si>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</si>
  <si>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</si>
  <si>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</si>
  <si>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</si>
  <si>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</si>
  <si>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</si>
  <si>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</si>
  <si>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</si>
  <si>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</si>
  <si>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</si>
  <si>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</si>
  <si>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</si>
  <si>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</si>
  <si>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</si>
  <si>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</si>
  <si>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</si>
  <si>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</si>
  <si>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</si>
  <si>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</si>
  <si>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</si>
  <si>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</si>
  <si>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</si>
  <si>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</si>
  <si>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</si>
  <si>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</si>
  <si>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</si>
  <si>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</si>
  <si>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</si>
  <si>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</si>
  <si>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</si>
  <si>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</si>
  <si>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</si>
  <si>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</si>
  <si>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</si>
  <si>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</si>
  <si>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</si>
  <si>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</si>
  <si>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</si>
  <si>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</si>
  <si>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</si>
  <si>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</si>
  <si>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</si>
  <si>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</si>
  <si>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</si>
  <si>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</si>
  <si>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</si>
  <si>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</si>
  <si>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</si>
  <si>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</si>
  <si>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</si>
  <si>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</si>
  <si>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</si>
  <si>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</si>
  <si>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</si>
  <si>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</si>
  <si>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</si>
  <si>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</si>
  <si>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</si>
  <si>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</si>
  <si>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</si>
  <si>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</si>
  <si>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</si>
  <si>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</si>
  <si>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</si>
  <si>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</si>
  <si>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</si>
  <si>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</si>
  <si>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</si>
  <si>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</si>
  <si>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</si>
  <si>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</si>
  <si>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</si>
  <si>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</si>
  <si>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</si>
  <si>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</si>
  <si>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</si>
  <si>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</si>
  <si>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</si>
  <si>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</si>
  <si>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</si>
  <si>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</si>
  <si>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</si>
  <si>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</si>
  <si>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</si>
  <si>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</si>
  <si>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</si>
  <si>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</si>
  <si>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</si>
  <si>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</si>
  <si>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</si>
  <si>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</si>
  <si>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</si>
  <si>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</si>
  <si>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</si>
  <si>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</si>
  <si>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</si>
  <si>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</si>
  <si>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</si>
  <si>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</si>
  <si>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</si>
  <si>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</si>
  <si>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</si>
  <si>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</si>
  <si>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</si>
  <si>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</si>
  <si>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</si>
  <si>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</si>
  <si>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</si>
  <si>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</si>
  <si>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</si>
  <si>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</si>
  <si>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</si>
  <si>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</si>
  <si>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</si>
  <si>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</si>
  <si>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</si>
  <si>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</si>
  <si>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</si>
  <si>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</si>
  <si>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</si>
  <si>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</si>
  <si>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</si>
  <si>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</si>
  <si>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</si>
  <si>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</si>
  <si>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</si>
  <si>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</si>
  <si>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</si>
  <si>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</si>
  <si>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</si>
  <si>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</si>
  <si>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</si>
  <si>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</si>
  <si>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</si>
  <si>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</si>
  <si>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</si>
  <si>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</si>
  <si>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</si>
  <si>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</si>
  <si>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</si>
  <si>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</si>
  <si>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</si>
  <si>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</si>
  <si>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</si>
  <si>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</si>
  <si>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</si>
  <si>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</si>
  <si>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</si>
  <si>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</si>
  <si>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</si>
  <si>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</si>
  <si>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</si>
  <si>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</si>
  <si>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</si>
  <si>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</si>
  <si>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</si>
  <si>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</si>
  <si>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</si>
  <si>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</si>
  <si>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</si>
  <si>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</si>
  <si>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</si>
  <si>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</si>
  <si>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</si>
  <si>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</si>
  <si>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</si>
  <si>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</si>
  <si>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</si>
  <si>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</si>
  <si>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</si>
  <si>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</si>
  <si>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</si>
  <si>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</si>
  <si>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</si>
  <si>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</si>
  <si>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</si>
  <si>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</si>
  <si>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</si>
  <si>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</si>
  <si>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</si>
  <si>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</si>
  <si>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</si>
  <si>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</si>
  <si>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</si>
  <si>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</si>
  <si>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</si>
  <si>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</si>
  <si>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</si>
  <si>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</si>
  <si>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</si>
  <si>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</si>
  <si>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</si>
  <si>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</si>
  <si>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</si>
  <si>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</si>
  <si>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</si>
  <si>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</si>
  <si>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</si>
  <si>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</si>
  <si>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</si>
  <si>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</si>
  <si>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</si>
  <si>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</si>
  <si>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</si>
  <si>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</si>
  <si>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</si>
  <si>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</si>
  <si>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</si>
  <si>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</si>
  <si>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</si>
  <si>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</si>
  <si>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</si>
  <si>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</si>
  <si>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</si>
  <si>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</si>
  <si>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</si>
  <si>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</si>
  <si>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</si>
  <si>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</si>
  <si>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</si>
  <si>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</si>
  <si>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</si>
  <si>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</si>
  <si>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</si>
  <si>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</si>
  <si>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</si>
  <si>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</si>
  <si>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</si>
  <si>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</si>
  <si>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</si>
  <si>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</si>
  <si>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</si>
  <si>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</si>
  <si>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</si>
  <si>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</si>
  <si>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</si>
  <si>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</si>
  <si>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</si>
  <si>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</si>
  <si>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</si>
  <si>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</si>
  <si>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</si>
  <si>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</si>
  <si>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</si>
  <si>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</si>
  <si>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</si>
  <si>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</si>
  <si>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</si>
  <si>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</si>
  <si>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</si>
  <si>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</si>
  <si>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</si>
  <si>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</si>
  <si>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</si>
  <si>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</si>
  <si>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</si>
  <si>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</si>
  <si>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</si>
  <si>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</si>
  <si>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</si>
  <si>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</si>
  <si>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</si>
  <si>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</si>
  <si>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</si>
  <si>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</si>
  <si>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</si>
  <si>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</si>
  <si>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</si>
  <si>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</si>
  <si>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</si>
  <si>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</si>
  <si>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</si>
  <si>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</si>
  <si>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</si>
  <si>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</si>
  <si>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</si>
  <si>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</si>
  <si>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</si>
  <si>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</si>
  <si>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</si>
  <si>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</si>
  <si>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</si>
  <si>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</si>
  <si>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</si>
  <si>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</si>
  <si>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</si>
  <si>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</si>
  <si>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</si>
  <si>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</si>
  <si>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</si>
  <si>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</si>
  <si>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</si>
  <si>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</si>
  <si>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</si>
  <si>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</si>
  <si>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</si>
  <si>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</si>
  <si>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</si>
  <si>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</si>
  <si>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</si>
  <si>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</si>
  <si>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</si>
  <si>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</si>
  <si>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</si>
  <si>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</si>
  <si>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</si>
  <si>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</si>
  <si>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</si>
  <si>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</si>
  <si>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</si>
  <si>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</si>
  <si>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</si>
  <si>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</si>
  <si>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</si>
  <si>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</si>
  <si>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</si>
  <si>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</si>
  <si>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</si>
  <si>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</si>
  <si>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</si>
  <si>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</si>
  <si>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</si>
  <si>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</si>
  <si>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</si>
  <si>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</si>
  <si>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</si>
  <si>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</si>
  <si>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</si>
  <si>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</si>
  <si>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</si>
  <si>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</si>
  <si>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</si>
  <si>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</si>
  <si>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</si>
  <si>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</si>
  <si>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</si>
  <si>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</si>
  <si>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</si>
  <si>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</si>
  <si>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</si>
  <si>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</si>
  <si>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</si>
  <si>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</si>
  <si>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</si>
  <si>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</si>
  <si>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</si>
  <si>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</si>
  <si>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</si>
  <si>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</si>
  <si>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</si>
  <si>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</si>
  <si>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</si>
  <si>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</si>
  <si>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</si>
  <si>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</si>
  <si>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</si>
  <si>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</si>
  <si>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</si>
  <si>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</si>
  <si>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</si>
  <si>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</si>
  <si>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</si>
  <si>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</si>
  <si>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</si>
  <si>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</si>
  <si>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</si>
  <si>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</si>
  <si>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</si>
  <si>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</si>
  <si>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</si>
  <si>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</si>
  <si>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</si>
  <si>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</si>
  <si>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</si>
  <si>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</si>
  <si>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</si>
  <si>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</si>
  <si>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</si>
  <si>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</si>
  <si>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</si>
  <si>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</si>
  <si>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</si>
  <si>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</si>
  <si>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</si>
  <si>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</si>
  <si>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</si>
  <si>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</si>
  <si>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</si>
  <si>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</si>
  <si>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</si>
  <si>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</si>
  <si>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</si>
  <si>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</si>
  <si>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</si>
  <si>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</si>
  <si>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</si>
  <si>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</si>
  <si>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</si>
  <si>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</si>
  <si>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</si>
  <si>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</si>
  <si>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</si>
  <si>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</si>
  <si>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</si>
  <si>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</si>
  <si>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</si>
  <si>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</si>
  <si>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</si>
  <si>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</si>
  <si>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</si>
  <si>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</si>
  <si>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</si>
  <si>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</si>
  <si>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</si>
  <si>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</si>
  <si>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</si>
  <si>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</si>
  <si>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</si>
  <si>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</si>
  <si>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</si>
  <si>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</si>
  <si>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</si>
  <si>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</si>
  <si>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</si>
  <si>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</si>
  <si>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</si>
  <si>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</si>
  <si>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</si>
  <si>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</si>
  <si>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</si>
  <si>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</si>
  <si>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</si>
  <si>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</si>
  <si>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</si>
  <si>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</si>
  <si>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</si>
  <si>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</si>
  <si>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</si>
  <si>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</si>
  <si>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</si>
  <si>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</si>
  <si>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</si>
  <si>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</si>
  <si>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</si>
  <si>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</si>
  <si>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</si>
  <si>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</si>
  <si>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</si>
  <si>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</si>
  <si>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</si>
  <si>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</si>
  <si>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</si>
  <si>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</si>
  <si>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</si>
  <si>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</si>
  <si>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</si>
  <si>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</si>
  <si>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</si>
  <si>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</si>
  <si>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</si>
  <si>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</si>
  <si>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</si>
  <si>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</si>
  <si>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</si>
  <si>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</si>
  <si>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</si>
  <si>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</si>
  <si>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</si>
  <si>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</si>
  <si>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</si>
  <si>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</si>
  <si>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</si>
  <si>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</si>
  <si>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</si>
  <si>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</si>
  <si>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</si>
  <si>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</si>
  <si>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</si>
  <si>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</si>
  <si>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</si>
  <si>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</si>
  <si>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</si>
  <si>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</si>
  <si>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</si>
  <si>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</si>
  <si>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</si>
  <si>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</si>
  <si>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</si>
  <si>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</si>
  <si>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</si>
  <si>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</si>
  <si>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</si>
  <si>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</si>
  <si>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</si>
  <si>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</si>
  <si>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</si>
  <si>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</si>
  <si>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</si>
  <si>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</si>
  <si>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</si>
  <si>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</si>
  <si>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</si>
  <si>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</si>
  <si>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</si>
  <si>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</si>
  <si>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</si>
  <si>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</si>
  <si>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</si>
  <si>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</si>
  <si>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</si>
  <si>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</si>
  <si>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</si>
  <si>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</si>
  <si>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</si>
  <si>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</si>
  <si>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</si>
  <si>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</si>
  <si>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</si>
  <si>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</si>
  <si>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</si>
  <si>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</si>
  <si>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</si>
  <si>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</si>
  <si>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</si>
  <si>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</si>
  <si>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</si>
  <si>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</si>
  <si>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</si>
  <si>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</si>
  <si>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</si>
  <si>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</si>
  <si>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</si>
  <si>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</si>
  <si>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</si>
  <si>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</si>
  <si>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</si>
  <si>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</si>
  <si>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</si>
  <si>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</si>
  <si>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</si>
  <si>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</si>
  <si>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</si>
  <si>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</si>
  <si>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</si>
  <si>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</si>
  <si>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</si>
  <si>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</si>
  <si>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</si>
  <si>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</si>
  <si>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</si>
  <si>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</si>
  <si>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</si>
  <si>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</si>
  <si>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</si>
  <si>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</si>
  <si>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</si>
  <si>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</si>
  <si>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</si>
  <si>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</si>
  <si>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</si>
  <si>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</si>
  <si>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</si>
  <si>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</si>
  <si>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</si>
  <si>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</si>
  <si>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</si>
  <si>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</si>
  <si>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</si>
  <si>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</si>
  <si>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</si>
  <si>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</si>
  <si>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</si>
  <si>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</si>
  <si>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</si>
  <si>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</si>
  <si>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</si>
  <si>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</si>
  <si>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</si>
  <si>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</si>
  <si>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</si>
  <si>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</si>
  <si>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</si>
  <si>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</si>
  <si>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</si>
  <si>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</si>
  <si>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</si>
  <si>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</si>
  <si>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</si>
  <si>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</si>
  <si>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</si>
  <si>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</si>
  <si>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</si>
  <si>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</si>
  <si>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</si>
  <si>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</si>
  <si>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</si>
  <si>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</si>
  <si>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</si>
  <si>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</si>
  <si>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</si>
  <si>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</si>
  <si>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</si>
  <si>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</si>
  <si>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</si>
  <si>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</si>
  <si>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</si>
  <si>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</si>
  <si>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</si>
  <si>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</si>
  <si>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</si>
  <si>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</si>
  <si>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</si>
  <si>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</si>
  <si>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</si>
  <si>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</si>
  <si>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</si>
  <si>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</si>
  <si>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</si>
  <si>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</si>
  <si>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</si>
  <si>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</si>
  <si>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</si>
  <si>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</si>
  <si>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</si>
  <si>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</si>
  <si>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</si>
  <si>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</si>
  <si>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</si>
  <si>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</si>
  <si>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</si>
  <si>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</si>
  <si>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</si>
  <si>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</si>
  <si>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</si>
  <si>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</si>
  <si>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</si>
  <si>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</si>
  <si>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</si>
  <si>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</si>
  <si>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</si>
  <si>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</si>
  <si>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</si>
  <si>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</si>
  <si>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</si>
  <si>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</si>
  <si>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</si>
  <si>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</si>
  <si>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</si>
  <si>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</si>
  <si>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</si>
  <si>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</si>
  <si>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</si>
  <si>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</si>
  <si>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</si>
  <si>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</si>
  <si>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</si>
  <si>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</si>
  <si>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</si>
  <si>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</si>
  <si>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</si>
  <si>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</si>
  <si>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</si>
  <si>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</si>
  <si>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</si>
  <si>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</si>
  <si>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</si>
  <si>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</si>
  <si>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</si>
  <si>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</si>
  <si>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</si>
  <si>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</si>
  <si>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</si>
  <si>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</si>
  <si>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</si>
  <si>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</si>
  <si>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</si>
  <si>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</si>
  <si>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</si>
  <si>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</si>
  <si>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</si>
  <si>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</si>
  <si>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</si>
  <si>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</si>
  <si>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</si>
  <si>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</si>
  <si>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</si>
  <si>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</si>
  <si>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</si>
  <si>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</si>
  <si>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</si>
  <si>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</si>
  <si>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</si>
  <si>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</si>
  <si>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</si>
  <si>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</si>
  <si>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</si>
  <si>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</si>
  <si>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</si>
  <si>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</si>
  <si>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</si>
  <si>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</si>
  <si>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</si>
  <si>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</si>
  <si>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</si>
  <si>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</si>
  <si>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</si>
  <si>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</si>
  <si>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</si>
  <si>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</si>
  <si>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</si>
  <si>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</si>
  <si>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</si>
  <si>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</si>
  <si>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</si>
  <si>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</si>
  <si>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</si>
  <si>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</si>
  <si>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</si>
  <si>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</si>
  <si>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</si>
  <si>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</si>
  <si>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</si>
  <si>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</si>
  <si>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</si>
  <si>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</si>
  <si>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</si>
  <si>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</si>
  <si>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</si>
  <si>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</si>
  <si>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</si>
  <si>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</si>
  <si>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</si>
  <si>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</si>
  <si>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</si>
  <si>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</si>
  <si>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</si>
  <si>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</si>
  <si>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</si>
  <si>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</si>
  <si>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</si>
  <si>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</si>
  <si>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</si>
  <si>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</si>
  <si>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</si>
  <si>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</si>
  <si>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</si>
  <si>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</si>
  <si>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</si>
  <si>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</si>
  <si>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</si>
  <si>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</si>
  <si>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</si>
  <si>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</si>
  <si>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</si>
  <si>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</si>
  <si>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</si>
  <si>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</si>
  <si>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</si>
  <si>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</si>
  <si>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</si>
  <si>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</si>
  <si>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</si>
  <si>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</si>
  <si>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</si>
  <si>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</si>
  <si>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</si>
  <si>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</si>
  <si>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</si>
  <si>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</si>
  <si>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</si>
  <si>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</si>
  <si>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</si>
  <si>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</si>
  <si>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</si>
  <si>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</si>
  <si>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</si>
  <si>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</si>
  <si>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</si>
  <si>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</si>
  <si>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</si>
  <si>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</si>
  <si>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</si>
  <si>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</si>
  <si>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</si>
  <si>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</si>
  <si>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</si>
  <si>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</si>
  <si>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</si>
  <si>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</si>
  <si>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</si>
  <si>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</si>
  <si>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</si>
  <si>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</si>
  <si>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</si>
  <si>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</si>
  <si>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</si>
  <si>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</si>
  <si>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</si>
  <si>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</si>
  <si>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</si>
  <si>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</si>
  <si>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</si>
  <si>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</si>
  <si>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</si>
  <si>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</si>
  <si>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</si>
  <si>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</si>
  <si>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</si>
  <si>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</si>
  <si>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</si>
  <si>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</si>
  <si>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</si>
  <si>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</si>
  <si>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</si>
  <si>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</si>
  <si>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</si>
  <si>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</si>
  <si>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</si>
  <si>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</si>
  <si>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</si>
  <si>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</si>
  <si>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</si>
  <si>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</si>
  <si>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</si>
  <si>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</si>
  <si>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</si>
  <si>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</si>
  <si>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</si>
  <si>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</si>
  <si>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</si>
  <si>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</si>
  <si>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</si>
  <si>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</si>
  <si>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</si>
  <si>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</si>
  <si>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</si>
  <si>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</si>
  <si>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</si>
  <si>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</si>
  <si>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</si>
  <si>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</si>
  <si>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</si>
  <si>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</si>
  <si>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</si>
  <si>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</si>
  <si>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</si>
  <si>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</si>
  <si>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</si>
  <si>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</si>
  <si>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</si>
  <si>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</si>
  <si>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</si>
  <si>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</si>
  <si>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</si>
  <si>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</si>
  <si>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</si>
  <si>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</si>
  <si>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</si>
  <si>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</si>
  <si>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</si>
  <si>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</si>
  <si>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</si>
  <si>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</si>
  <si>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</si>
  <si>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</si>
  <si>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</si>
  <si>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</si>
  <si>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</si>
  <si>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</si>
  <si>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</si>
  <si>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</si>
  <si>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</si>
  <si>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</si>
  <si>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</si>
  <si>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</si>
  <si>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</si>
  <si>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</si>
  <si>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</si>
  <si>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</si>
  <si>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</si>
  <si>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</si>
  <si>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</si>
  <si>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</si>
  <si>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</si>
  <si>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</si>
  <si>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</si>
  <si>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</si>
  <si>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</si>
  <si>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</si>
  <si>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</si>
  <si>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</si>
  <si>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</si>
  <si>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</si>
  <si>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</si>
  <si>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</si>
  <si>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</si>
  <si>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</si>
  <si>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</si>
  <si>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</si>
  <si>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</si>
  <si>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</si>
  <si>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</si>
  <si>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</si>
  <si>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</si>
  <si>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</si>
  <si>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</si>
  <si>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</si>
  <si>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</si>
  <si>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</si>
  <si>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</si>
  <si>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</si>
  <si>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</si>
  <si>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</si>
  <si>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</si>
  <si>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</si>
  <si>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</si>
  <si>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</si>
  <si>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</si>
  <si>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</si>
  <si>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</si>
  <si>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</si>
  <si>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</si>
  <si>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</si>
  <si>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</si>
  <si>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</si>
  <si>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</si>
  <si>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</si>
  <si>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</si>
  <si>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</si>
  <si>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</si>
  <si>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</si>
  <si>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</si>
  <si>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</si>
  <si>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</si>
  <si>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</si>
  <si>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</si>
  <si>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</si>
  <si>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</si>
  <si>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</si>
  <si>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</si>
  <si>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</si>
  <si>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</si>
  <si>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</si>
  <si>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</si>
  <si>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</si>
  <si>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</si>
  <si>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</si>
  <si>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</si>
  <si>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</si>
  <si>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</si>
  <si>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</si>
  <si>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</si>
  <si>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</si>
  <si>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</si>
  <si>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</si>
  <si>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</si>
  <si>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</si>
  <si>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</si>
  <si>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</si>
  <si>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</si>
  <si>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</si>
  <si>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</si>
  <si>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</si>
  <si>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</si>
  <si>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</si>
  <si>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</si>
  <si>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</si>
  <si>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</si>
  <si>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</si>
  <si>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</si>
  <si>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</si>
  <si>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</si>
  <si>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</si>
  <si>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</si>
  <si>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</si>
  <si>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</si>
  <si>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</si>
  <si>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</si>
  <si>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</si>
  <si>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</si>
  <si>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</si>
  <si>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</si>
  <si>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</si>
  <si>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</si>
  <si>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</si>
  <si>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</si>
  <si>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</si>
  <si>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</si>
  <si>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</si>
  <si>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</si>
  <si>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</si>
  <si>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</si>
  <si>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</si>
  <si>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</si>
  <si>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</si>
  <si>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</si>
  <si>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</si>
  <si>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</si>
  <si>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</si>
  <si>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</si>
  <si>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</si>
  <si>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</si>
  <si>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</si>
  <si>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</si>
  <si>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</si>
  <si>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</si>
  <si>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</si>
  <si>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</si>
  <si>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</si>
  <si>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</si>
  <si>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</si>
  <si>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</si>
  <si>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</si>
  <si>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</si>
  <si>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</si>
  <si>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</si>
  <si>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</si>
  <si>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</si>
  <si>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</si>
  <si>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</si>
  <si>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</si>
  <si>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</si>
  <si>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</si>
  <si>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</si>
  <si>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</si>
  <si>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</si>
  <si>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</si>
  <si>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</si>
  <si>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</si>
  <si>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</si>
  <si>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</si>
  <si>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</si>
  <si>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</si>
  <si>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</si>
  <si>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</si>
  <si>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</si>
  <si>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</si>
  <si>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</si>
  <si>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</si>
  <si>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</si>
  <si>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</si>
  <si>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</si>
  <si>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</si>
  <si>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</si>
  <si>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</si>
  <si>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</si>
  <si>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</si>
  <si>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</si>
  <si>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</si>
  <si>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</si>
  <si>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</si>
  <si>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</si>
  <si>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</si>
  <si>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</si>
  <si>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</si>
  <si>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</si>
  <si>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</si>
  <si>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</si>
  <si>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</si>
  <si>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</si>
  <si>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</si>
  <si>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</si>
  <si>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</si>
  <si>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</si>
  <si>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</si>
  <si>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</si>
  <si>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</si>
  <si>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</si>
  <si>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</si>
  <si>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</si>
  <si>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</si>
  <si>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</si>
  <si>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</si>
  <si>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</si>
  <si>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</si>
  <si>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</si>
  <si>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</si>
  <si>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</si>
  <si>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</si>
  <si>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</si>
  <si>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</si>
  <si>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</si>
  <si>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</si>
  <si>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</si>
  <si>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</si>
  <si>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</si>
  <si>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</si>
  <si>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</si>
  <si>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</si>
  <si>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</si>
  <si>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</si>
  <si>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</si>
  <si>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</si>
  <si>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</si>
  <si>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</si>
  <si>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</si>
  <si>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</si>
  <si>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</si>
  <si>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</si>
  <si>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</si>
  <si>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</si>
  <si>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</si>
  <si>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</si>
  <si>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</si>
  <si>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</si>
  <si>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</si>
  <si>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</si>
  <si>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</si>
  <si>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</si>
  <si>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</si>
  <si>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</si>
  <si>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</si>
  <si>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</si>
  <si>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</si>
  <si>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</si>
  <si>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</si>
  <si>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</si>
  <si>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</si>
  <si>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</si>
  <si>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</si>
  <si>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</si>
  <si>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</si>
  <si>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</si>
  <si>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</si>
  <si>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</si>
  <si>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</si>
  <si>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</si>
  <si>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</si>
  <si>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</si>
  <si>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</si>
  <si>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</si>
  <si>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</si>
  <si>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</si>
  <si>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</si>
  <si>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</si>
  <si>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</si>
  <si>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</si>
  <si>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</si>
  <si>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</si>
  <si>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</si>
  <si>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</si>
  <si>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</si>
  <si>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</si>
  <si>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</si>
  <si>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</si>
  <si>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</si>
  <si>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</si>
  <si>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</si>
  <si>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</si>
  <si>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</si>
  <si>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</si>
  <si>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</si>
  <si>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</si>
  <si>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</si>
  <si>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</si>
  <si>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</si>
  <si>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</si>
  <si>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</si>
  <si>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</si>
  <si>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</si>
  <si>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</si>
  <si>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</si>
  <si>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</si>
  <si>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</si>
  <si>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</si>
  <si>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</si>
  <si>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</si>
  <si>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</si>
  <si>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</si>
  <si>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</si>
  <si>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</si>
  <si>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</si>
  <si>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</si>
  <si>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</si>
  <si>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</si>
  <si>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</si>
  <si>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</si>
  <si>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</si>
  <si>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</si>
  <si>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</si>
  <si>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</si>
  <si>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</si>
  <si>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</si>
  <si>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</si>
  <si>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</si>
  <si>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</si>
  <si>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</si>
  <si>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</si>
  <si>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</si>
  <si>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</si>
  <si>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</si>
  <si>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</si>
  <si>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</si>
  <si>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</si>
  <si>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</si>
  <si>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</si>
  <si>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</si>
  <si>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</si>
  <si>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</si>
  <si>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</si>
  <si>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</si>
  <si>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</si>
  <si>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</si>
  <si>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</si>
  <si>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</si>
  <si>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</si>
  <si>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</si>
  <si>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</si>
  <si>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</si>
  <si>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</si>
  <si>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</si>
  <si>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</si>
  <si>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</si>
  <si>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</si>
  <si>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</si>
  <si>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</si>
  <si>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</si>
  <si>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</si>
  <si>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</si>
  <si>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</si>
  <si>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</si>
  <si>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</si>
  <si>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</si>
  <si>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</si>
  <si>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</si>
  <si>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</si>
  <si>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</si>
  <si>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</si>
  <si>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</si>
  <si>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</si>
  <si>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</si>
  <si>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</si>
  <si>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</si>
  <si>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</si>
  <si>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</si>
  <si>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</si>
  <si>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</si>
  <si>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</si>
  <si>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</si>
  <si>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</si>
  <si>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</si>
  <si>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</si>
  <si>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</si>
  <si>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</si>
  <si>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</si>
  <si>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</si>
  <si>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</si>
  <si>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</si>
  <si>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</si>
  <si>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</si>
  <si>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</si>
  <si>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</si>
  <si>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</si>
  <si>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</si>
  <si>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</si>
  <si>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</si>
  <si>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</si>
  <si>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</si>
  <si>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</si>
  <si>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</si>
  <si>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</si>
  <si>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</si>
  <si>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</si>
  <si>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</si>
  <si>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</si>
  <si>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</si>
  <si>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</si>
  <si>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</si>
  <si>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</si>
  <si>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</si>
  <si>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</si>
  <si>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</si>
  <si>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</si>
  <si>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</si>
  <si>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</si>
  <si>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</si>
  <si>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</si>
  <si>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</si>
  <si>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</si>
  <si>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</si>
  <si>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</si>
  <si>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</si>
  <si>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</si>
  <si>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</si>
  <si>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</si>
  <si>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</si>
  <si>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</si>
  <si>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</si>
  <si>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</si>
  <si>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</si>
  <si>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</si>
  <si>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</si>
  <si>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</si>
  <si>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</si>
  <si>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</si>
  <si>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</si>
  <si>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</si>
  <si>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</si>
  <si>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</si>
  <si>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</si>
  <si>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</si>
  <si>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</si>
  <si>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</si>
  <si>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</si>
  <si>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</si>
  <si>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</si>
  <si>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</si>
  <si>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</si>
  <si>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</si>
  <si>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</si>
  <si>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</si>
  <si>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</si>
  <si>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</si>
  <si>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</si>
  <si>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</si>
  <si>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</si>
  <si>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</si>
  <si>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</si>
  <si>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</si>
  <si>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</si>
  <si>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</si>
  <si>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</si>
  <si>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</si>
  <si>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</si>
  <si>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</si>
  <si>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</si>
  <si>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</si>
  <si>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</si>
  <si>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</si>
  <si>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</si>
  <si>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</si>
  <si>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</si>
  <si>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</si>
  <si>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</si>
  <si>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</si>
  <si>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</si>
  <si>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</si>
  <si>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</si>
  <si>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</si>
  <si>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</si>
  <si>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</si>
  <si>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</si>
  <si>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</si>
  <si>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</si>
  <si>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</si>
  <si>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</si>
  <si>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</si>
  <si>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</si>
  <si>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</si>
  <si>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</si>
  <si>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</si>
  <si>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</si>
  <si>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</si>
  <si>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</si>
  <si>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</si>
  <si>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</si>
  <si>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</si>
  <si>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</si>
  <si>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</si>
  <si>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</si>
  <si>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</si>
  <si>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</si>
  <si>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</si>
  <si>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</si>
  <si>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</si>
  <si>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</si>
  <si>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</si>
  <si>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</si>
  <si>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</si>
  <si>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</si>
  <si>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</si>
  <si>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</si>
  <si>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</si>
  <si>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</si>
  <si>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</si>
  <si>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</si>
  <si>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</si>
  <si>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</si>
  <si>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</si>
  <si>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</si>
  <si>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</si>
  <si>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</si>
  <si>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</si>
  <si>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</si>
  <si>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</si>
  <si>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</si>
  <si>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</si>
  <si>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</si>
  <si>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</si>
  <si>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</si>
  <si>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</si>
  <si>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</si>
  <si>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</si>
  <si>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</si>
  <si>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</si>
  <si>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</si>
  <si>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</si>
  <si>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</si>
  <si>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</si>
  <si>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</si>
  <si>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</si>
  <si>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</si>
  <si>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</si>
  <si>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</si>
  <si>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</si>
  <si>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</si>
  <si>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</si>
  <si>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</si>
  <si>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</si>
  <si>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</si>
  <si>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</si>
  <si>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</si>
  <si>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</si>
  <si>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</si>
  <si>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</si>
  <si>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</si>
  <si>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</si>
  <si>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</si>
  <si>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</si>
  <si>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</si>
  <si>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</si>
  <si>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</si>
  <si>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</si>
  <si>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</si>
  <si>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</si>
  <si>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</si>
  <si>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</si>
  <si>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</si>
  <si>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</si>
  <si>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</si>
  <si>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</si>
  <si>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</si>
  <si>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</si>
  <si>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</si>
  <si>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</si>
  <si>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</si>
  <si>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</si>
  <si>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</si>
  <si>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</si>
  <si>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</si>
  <si>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</si>
  <si>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</si>
  <si>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</si>
  <si>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</si>
  <si>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</si>
  <si>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</si>
  <si>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</si>
  <si>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</si>
  <si>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</si>
  <si>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</si>
  <si>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</si>
  <si>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</si>
  <si>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</si>
  <si>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</si>
  <si>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</si>
  <si>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</si>
  <si>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</si>
  <si>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</si>
  <si>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</si>
  <si>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</si>
  <si>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</si>
  <si>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</si>
  <si>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</si>
  <si>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</si>
  <si>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</si>
  <si>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</si>
  <si>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</si>
  <si>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</si>
  <si>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</si>
  <si>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</si>
  <si>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</si>
  <si>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</si>
  <si>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</si>
  <si>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</si>
  <si>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</si>
  <si>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</si>
  <si>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</si>
  <si>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</si>
  <si>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</si>
  <si>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</si>
  <si>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</si>
  <si>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</si>
  <si>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</si>
  <si>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</si>
  <si>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</si>
  <si>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</si>
  <si>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</si>
  <si>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</si>
  <si>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</si>
  <si>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</si>
  <si>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</si>
  <si>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</si>
  <si>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</si>
  <si>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</si>
  <si>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</si>
  <si>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</si>
  <si>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</si>
  <si>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</si>
  <si>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</si>
  <si>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</si>
  <si>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</si>
  <si>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</si>
  <si>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</si>
  <si>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</si>
  <si>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</si>
  <si>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</si>
  <si>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</si>
  <si>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</si>
  <si>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</si>
  <si>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</si>
  <si>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</si>
  <si>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</si>
  <si>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</si>
  <si>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</si>
  <si>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</si>
  <si>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</si>
  <si>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</si>
  <si>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</si>
  <si>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</si>
  <si>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</si>
  <si>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</si>
  <si>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</si>
  <si>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</si>
  <si>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</si>
  <si>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</si>
  <si>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</si>
  <si>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</si>
  <si>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</si>
  <si>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</si>
  <si>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</si>
  <si>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</si>
  <si>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</si>
  <si>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</si>
  <si>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</si>
  <si>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</si>
  <si>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</si>
  <si>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</si>
  <si>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</si>
  <si>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</si>
  <si>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</si>
  <si>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</si>
  <si>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</si>
  <si>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</si>
  <si>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</si>
  <si>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</si>
  <si>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</si>
  <si>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</si>
  <si>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</si>
  <si>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</si>
  <si>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</si>
  <si>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</si>
  <si>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</si>
  <si>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</si>
  <si>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</si>
  <si>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</si>
  <si>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</si>
  <si>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</si>
  <si>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</si>
  <si>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</si>
  <si>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</si>
  <si>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</si>
  <si>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</si>
  <si>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</si>
  <si>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</si>
  <si>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</si>
  <si>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</si>
  <si>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</si>
  <si>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</si>
  <si>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</si>
  <si>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</si>
  <si>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</si>
  <si>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</si>
  <si>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</si>
  <si>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</si>
  <si>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</si>
  <si>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</si>
  <si>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</si>
  <si>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</si>
  <si>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</si>
  <si>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</si>
  <si>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</si>
  <si>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</si>
  <si>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</si>
  <si>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</si>
  <si>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</si>
  <si>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</si>
  <si>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</si>
  <si>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</si>
  <si>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</si>
  <si>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</si>
  <si>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</si>
  <si>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</si>
  <si>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</si>
  <si>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</si>
  <si>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</si>
  <si>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</si>
  <si>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</si>
  <si>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</si>
  <si>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</si>
  <si>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</si>
  <si>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</si>
  <si>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</si>
  <si>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</si>
  <si>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</si>
  <si>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</si>
  <si>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</si>
  <si>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</si>
  <si>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</si>
  <si>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</si>
  <si>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</si>
  <si>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</si>
  <si>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</si>
  <si>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</si>
  <si>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</si>
  <si>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</si>
  <si>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</si>
  <si>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</si>
  <si>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</si>
  <si>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</si>
  <si>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</si>
  <si>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</si>
  <si>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</si>
  <si>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</si>
  <si>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</si>
  <si>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</si>
  <si>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</si>
  <si>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</si>
  <si>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</si>
  <si>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</si>
  <si>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</si>
  <si>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</si>
  <si>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</si>
  <si>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</si>
  <si>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</si>
  <si>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</si>
  <si>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</si>
  <si>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</si>
  <si>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</si>
  <si>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</si>
  <si>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</si>
  <si>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</si>
  <si>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</si>
  <si>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</si>
  <si>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</si>
  <si>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</si>
  <si>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</si>
  <si>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</si>
  <si>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</si>
  <si>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</si>
  <si>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</si>
  <si>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</si>
  <si>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</si>
  <si>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</si>
  <si>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</si>
  <si>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</si>
  <si>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</si>
  <si>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</si>
  <si>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</si>
  <si>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</si>
  <si>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</si>
  <si>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</si>
  <si>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</si>
  <si>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</si>
  <si>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</si>
  <si>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</si>
  <si>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</si>
  <si>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</si>
  <si>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</si>
  <si>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</si>
  <si>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</si>
  <si>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</si>
  <si>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</si>
  <si>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</si>
  <si>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</si>
  <si>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</si>
  <si>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</si>
  <si>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</si>
  <si>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</si>
  <si>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</si>
  <si>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</si>
  <si>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</si>
  <si>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</si>
  <si>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</si>
  <si>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</si>
  <si>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</si>
  <si>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</si>
  <si>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</si>
  <si>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</si>
  <si>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</si>
  <si>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</si>
  <si>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</si>
  <si>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</si>
  <si>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</si>
  <si>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</si>
  <si>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</si>
  <si>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</si>
  <si>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</si>
  <si>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</si>
  <si>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</si>
  <si>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</si>
  <si>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</si>
  <si>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</si>
  <si>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</si>
  <si>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</si>
  <si>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</si>
  <si>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</si>
  <si>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</si>
  <si>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</si>
  <si>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</si>
  <si>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</si>
  <si>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</si>
  <si>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</si>
  <si>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</si>
  <si>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</si>
  <si>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</si>
  <si>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</si>
  <si>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</si>
  <si>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</si>
  <si>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</si>
  <si>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</si>
  <si>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</si>
  <si>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</si>
  <si>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</si>
  <si>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</si>
  <si>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</si>
  <si>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</si>
  <si>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</si>
  <si>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</si>
  <si>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</si>
  <si>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</si>
  <si>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</si>
  <si>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</si>
  <si>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</si>
  <si>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</si>
  <si>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</si>
  <si>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</si>
  <si>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</si>
  <si>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</si>
  <si>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</si>
  <si>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</si>
  <si>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</si>
  <si>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</si>
  <si>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</si>
  <si>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</si>
  <si>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</si>
  <si>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</si>
  <si>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</si>
  <si>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</si>
  <si>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</si>
  <si>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</si>
  <si>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</si>
  <si>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</si>
  <si>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</si>
  <si>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</si>
  <si>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</si>
  <si>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</si>
  <si>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</si>
  <si>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</si>
  <si>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</si>
  <si>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</si>
  <si>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</si>
  <si>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</si>
  <si>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</si>
  <si>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</si>
  <si>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</si>
  <si>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</si>
  <si>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</si>
  <si>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</si>
  <si>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</si>
  <si>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</si>
  <si>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</si>
  <si>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</si>
  <si>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</si>
  <si>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</si>
  <si>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</si>
  <si>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</si>
  <si>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</si>
  <si>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</si>
  <si>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</si>
  <si>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</si>
  <si>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</si>
  <si>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</si>
  <si>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</si>
  <si>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</si>
  <si>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</si>
  <si>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</si>
  <si>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</si>
  <si>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</si>
  <si>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</si>
  <si>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</si>
  <si>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</si>
  <si>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</si>
  <si>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</si>
  <si>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</si>
  <si>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</si>
  <si>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</si>
  <si>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</si>
  <si>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</si>
  <si>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</si>
  <si>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</si>
  <si>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</si>
  <si>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</si>
  <si>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</si>
  <si>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</si>
  <si>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</si>
  <si>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</si>
  <si>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</si>
  <si>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</si>
  <si>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</si>
  <si>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</si>
  <si>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</si>
  <si>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</si>
  <si>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</si>
  <si>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</si>
  <si>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</si>
  <si>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</si>
  <si>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</si>
  <si>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</si>
  <si>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</si>
  <si>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</si>
  <si>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</si>
  <si>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</si>
  <si>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</si>
  <si>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</si>
  <si>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</si>
  <si>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</si>
  <si>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</si>
  <si>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</si>
  <si>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</si>
  <si>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</si>
  <si>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</si>
  <si>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</si>
  <si>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</si>
  <si>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</si>
  <si>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</si>
  <si>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</si>
  <si>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</si>
  <si>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</si>
  <si>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</si>
  <si>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</si>
  <si>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</si>
  <si>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</si>
  <si>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</si>
  <si>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</si>
  <si>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</si>
  <si>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</si>
  <si>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</si>
  <si>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</si>
  <si>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</si>
  <si>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</si>
  <si>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</si>
  <si>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</si>
  <si>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</si>
  <si>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</si>
  <si>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</si>
  <si>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</si>
  <si>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</si>
  <si>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</si>
  <si>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</si>
  <si>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</si>
  <si>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</si>
  <si>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</si>
  <si>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</si>
  <si>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</si>
  <si>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</si>
  <si>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</si>
  <si>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</si>
  <si>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</si>
  <si>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</si>
  <si>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</si>
  <si>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</si>
  <si>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</si>
  <si>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</si>
  <si>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</si>
  <si>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</si>
  <si>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</si>
  <si>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</si>
  <si>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</si>
  <si>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</si>
  <si>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</si>
  <si>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</si>
  <si>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</si>
  <si>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</si>
  <si>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</si>
  <si>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</si>
  <si>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</si>
  <si>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</si>
  <si>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</si>
  <si>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</si>
  <si>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</si>
  <si>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</si>
  <si>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</si>
  <si>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</si>
  <si>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</si>
  <si>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</si>
  <si>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</si>
  <si>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</si>
  <si>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</si>
  <si>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</si>
  <si>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</si>
  <si>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</si>
  <si>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</si>
  <si>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</si>
  <si>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</si>
  <si>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</si>
  <si>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</si>
  <si>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</si>
  <si>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</si>
  <si>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</si>
  <si>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</si>
  <si>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</si>
  <si>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</si>
  <si>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</si>
  <si>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</si>
  <si>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</si>
  <si>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</si>
  <si>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</si>
  <si>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</si>
  <si>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</si>
  <si>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</si>
  <si>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</si>
  <si>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</si>
  <si>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</si>
  <si>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</si>
  <si>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</si>
  <si>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</si>
  <si>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</si>
  <si>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</si>
  <si>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</si>
  <si>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</si>
  <si>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</si>
  <si>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</si>
  <si>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</si>
  <si>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</si>
  <si>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</si>
  <si>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</si>
  <si>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</si>
  <si>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</si>
  <si>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</si>
  <si>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</si>
  <si>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</si>
  <si>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</si>
  <si>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</si>
  <si>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</si>
  <si>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</si>
  <si>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</si>
  <si>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</si>
  <si>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</si>
  <si>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</si>
  <si>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</si>
  <si>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</si>
  <si>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</si>
  <si>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</si>
  <si>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</si>
  <si>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</si>
  <si>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</si>
  <si>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</si>
  <si>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</si>
  <si>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</si>
  <si>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</si>
  <si>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</si>
  <si>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</si>
  <si>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</si>
  <si>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</si>
  <si>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</si>
  <si>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</si>
  <si>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</si>
  <si>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</si>
  <si>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</si>
  <si>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</si>
  <si>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</si>
  <si>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</si>
  <si>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</si>
  <si>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</si>
  <si>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</si>
  <si>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</si>
  <si>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</si>
  <si>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</si>
  <si>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</si>
  <si>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</si>
  <si>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</si>
  <si>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</si>
  <si>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</si>
  <si>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</si>
  <si>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</si>
  <si>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</si>
  <si>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</si>
  <si>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</si>
  <si>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</si>
  <si>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</si>
  <si>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</si>
  <si>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</si>
  <si>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</si>
  <si>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</si>
  <si>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</si>
  <si>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</si>
  <si>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</si>
  <si>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</si>
  <si>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</si>
  <si>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</si>
  <si>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</si>
  <si>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</si>
  <si>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</si>
  <si>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</si>
  <si>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</si>
  <si>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</si>
  <si>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</si>
  <si>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</si>
  <si>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</si>
  <si>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</si>
  <si>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</si>
  <si>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</si>
  <si>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</si>
  <si>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</si>
  <si>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</si>
  <si>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</si>
  <si>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</si>
  <si>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</si>
  <si>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</si>
  <si>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</si>
  <si>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</si>
  <si>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</si>
  <si>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</si>
  <si>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</si>
  <si>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</si>
  <si>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</si>
  <si>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</si>
  <si>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</si>
  <si>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</si>
  <si>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</si>
  <si>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</si>
  <si>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</si>
  <si>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</si>
  <si>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</si>
  <si>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</si>
  <si>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</si>
  <si>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</si>
  <si>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</si>
  <si>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</si>
  <si>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</si>
  <si>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</si>
  <si>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</si>
  <si>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</si>
  <si>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</si>
  <si>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</si>
  <si>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</si>
  <si>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</si>
  <si>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</si>
  <si>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</si>
  <si>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</si>
  <si>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</si>
  <si>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</si>
  <si>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</si>
  <si>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</si>
  <si>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</si>
  <si>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</si>
  <si>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</si>
  <si>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</si>
  <si>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</si>
  <si>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</si>
  <si>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</si>
  <si>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</si>
  <si>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</si>
  <si>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</si>
  <si>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</si>
  <si>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</si>
  <si>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</si>
  <si>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</si>
  <si>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</si>
  <si>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</si>
  <si>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</si>
  <si>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</si>
  <si>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</si>
  <si>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</si>
  <si>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</si>
  <si>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</si>
  <si>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</si>
  <si>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</si>
  <si>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</si>
  <si>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</si>
  <si>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</si>
  <si>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</si>
  <si>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</si>
  <si>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</si>
  <si>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</si>
  <si>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</si>
  <si>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</si>
  <si>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</si>
  <si>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</si>
  <si>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</si>
  <si>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</si>
  <si>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</si>
  <si>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</si>
  <si>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</si>
  <si>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</si>
  <si>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</si>
  <si>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</si>
  <si>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</si>
  <si>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</si>
  <si>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</si>
  <si>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</si>
  <si>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</si>
  <si>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</si>
  <si>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</si>
  <si>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</si>
  <si>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</si>
  <si>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</si>
  <si>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</si>
  <si>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</si>
  <si>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</si>
  <si>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</si>
  <si>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</si>
  <si>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</si>
  <si>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</si>
  <si>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</si>
  <si>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</si>
  <si>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</si>
  <si>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</si>
  <si>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</si>
  <si>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</si>
  <si>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</si>
  <si>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</si>
  <si>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</si>
  <si>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</si>
  <si>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</si>
  <si>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</si>
  <si>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</si>
  <si>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</si>
  <si>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</si>
  <si>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</si>
  <si>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</si>
  <si>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</si>
  <si>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</si>
  <si>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</si>
  <si>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</si>
  <si>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</si>
  <si>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</si>
  <si>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</si>
  <si>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</si>
  <si>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</si>
  <si>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</si>
  <si>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</si>
  <si>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</si>
  <si>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</si>
  <si>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</si>
  <si>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</si>
  <si>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</si>
  <si>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</si>
  <si>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</si>
  <si>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</si>
  <si>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</si>
  <si>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</si>
  <si>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</si>
  <si>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</si>
  <si>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</si>
  <si>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</si>
  <si>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</si>
  <si>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</si>
  <si>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</si>
  <si>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</si>
  <si>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</si>
  <si>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</si>
  <si>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</si>
  <si>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</si>
  <si>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</si>
  <si>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</si>
  <si>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</si>
  <si>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</si>
  <si>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</si>
  <si>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</si>
  <si>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</si>
  <si>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</si>
  <si>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</si>
  <si>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</si>
  <si>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</si>
  <si>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</si>
  <si>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</si>
  <si>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</si>
  <si>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</si>
  <si>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</si>
  <si>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</si>
  <si>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</si>
  <si>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</si>
  <si>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</si>
  <si>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</si>
  <si>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</si>
  <si>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</si>
  <si>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</si>
  <si>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</si>
  <si>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</si>
  <si>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</si>
  <si>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</si>
  <si>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</si>
  <si>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</si>
  <si>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</si>
  <si>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</si>
  <si>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</si>
  <si>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</si>
  <si>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</si>
  <si>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</si>
  <si>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</si>
  <si>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</si>
  <si>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</si>
  <si>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</si>
  <si>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</si>
  <si>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</si>
  <si>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</si>
  <si>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</si>
  <si>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</si>
  <si>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</si>
  <si>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</si>
  <si>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</si>
  <si>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</si>
  <si>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</si>
  <si>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</si>
  <si>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</si>
  <si>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</si>
  <si>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</si>
  <si>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</si>
  <si>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</si>
  <si>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</si>
  <si>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</si>
  <si>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</si>
  <si>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</si>
  <si>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</si>
  <si>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</si>
  <si>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</si>
  <si>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</si>
  <si>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</si>
  <si>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</si>
  <si>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</si>
  <si>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</si>
  <si>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</si>
  <si>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</si>
  <si>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</si>
  <si>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</si>
  <si>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</si>
  <si>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</si>
  <si>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</si>
  <si>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</si>
  <si>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</si>
  <si>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</si>
  <si>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</si>
  <si>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</si>
  <si>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</si>
  <si>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</si>
  <si>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</si>
  <si>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</si>
  <si>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</si>
  <si>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</si>
  <si>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</si>
  <si>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</si>
  <si>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</si>
  <si>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</si>
  <si>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</si>
  <si>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</si>
  <si>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</si>
  <si>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</si>
  <si>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</si>
  <si>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</si>
  <si>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</si>
  <si>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</si>
  <si>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</si>
  <si>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</si>
  <si>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</si>
  <si>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</si>
  <si>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</si>
  <si>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</si>
  <si>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</si>
  <si>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</si>
  <si>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</si>
  <si>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</si>
  <si>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</si>
  <si>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</si>
  <si>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</si>
  <si>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</si>
  <si>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</si>
  <si>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</si>
  <si>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</si>
  <si>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</si>
  <si>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</si>
  <si>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</si>
  <si>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</si>
  <si>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</si>
  <si>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</si>
  <si>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</si>
  <si>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</si>
  <si>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</si>
  <si>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</si>
  <si>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</si>
  <si>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</si>
  <si>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</si>
  <si>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</si>
  <si>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</si>
  <si>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</si>
  <si>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</si>
  <si>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</si>
  <si>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</si>
  <si>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</si>
  <si>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</si>
  <si>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</si>
  <si>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</si>
  <si>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</si>
  <si>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</si>
  <si>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</si>
  <si>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</si>
  <si>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</si>
  <si>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</si>
  <si>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</si>
  <si>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</si>
  <si>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</si>
  <si>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</si>
  <si>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</si>
  <si>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</si>
  <si>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</si>
  <si>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</si>
  <si>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</si>
  <si>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</si>
  <si>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</si>
  <si>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</si>
  <si>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</si>
  <si>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</si>
  <si>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</si>
  <si>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</si>
  <si>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</si>
  <si>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</si>
  <si>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</si>
  <si>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</si>
  <si>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</si>
  <si>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</si>
  <si>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</si>
  <si>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</si>
  <si>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</si>
  <si>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</si>
  <si>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</si>
  <si>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</si>
  <si>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</si>
  <si>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</si>
  <si>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</si>
  <si>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</si>
  <si>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</si>
  <si>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</si>
  <si>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</si>
  <si>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</si>
  <si>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</si>
  <si>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</si>
  <si>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</si>
  <si>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</si>
  <si>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</si>
  <si>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</si>
  <si>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</si>
  <si>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</si>
  <si>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</si>
  <si>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</si>
  <si>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</si>
  <si>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</si>
  <si>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</si>
  <si>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</si>
  <si>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</si>
  <si>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</si>
  <si>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</si>
  <si>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</si>
  <si>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</si>
  <si>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</si>
  <si>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</si>
  <si>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</si>
  <si>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</si>
  <si>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</si>
  <si>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</si>
  <si>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</si>
  <si>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</si>
  <si>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</si>
  <si>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</si>
  <si>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</si>
  <si>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</si>
  <si>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</si>
  <si>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</si>
  <si>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</si>
  <si>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</si>
  <si>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</si>
  <si>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</si>
  <si>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</si>
  <si>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</si>
  <si>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</si>
  <si>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</si>
  <si>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</si>
  <si>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</si>
  <si>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</si>
  <si>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</si>
  <si>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</si>
  <si>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</si>
  <si>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</si>
  <si>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</si>
  <si>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</si>
  <si>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</si>
  <si>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</si>
  <si>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</si>
  <si>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</si>
  <si>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</si>
  <si>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</si>
  <si>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</si>
  <si>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</si>
  <si>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</si>
  <si>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</si>
  <si>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</si>
  <si>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</si>
  <si>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</si>
  <si>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</si>
  <si>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</si>
  <si>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</si>
  <si>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</si>
  <si>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</si>
  <si>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</si>
  <si>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</si>
  <si>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</si>
  <si>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</si>
  <si>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</si>
  <si>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</si>
  <si>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</si>
  <si>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</si>
  <si>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</si>
  <si>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</si>
  <si>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</si>
  <si>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</si>
  <si>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</si>
  <si>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</si>
  <si>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</si>
  <si>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</si>
  <si>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</si>
  <si>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</si>
  <si>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</si>
  <si>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</si>
  <si>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</si>
  <si>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</si>
  <si>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</si>
  <si>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</si>
  <si>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</si>
  <si>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</si>
  <si>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</si>
  <si>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</si>
  <si>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</si>
  <si>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</si>
  <si>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</si>
  <si>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</si>
  <si>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</si>
  <si>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</si>
  <si>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</si>
  <si>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</si>
  <si>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</si>
  <si>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</si>
  <si>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</si>
  <si>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</si>
  <si>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</si>
  <si>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</si>
  <si>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</si>
  <si>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</si>
  <si>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</si>
  <si>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</si>
  <si>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</si>
  <si>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</si>
  <si>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</si>
  <si>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</si>
  <si>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</si>
  <si>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</si>
  <si>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</si>
  <si>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</si>
  <si>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</si>
  <si>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</si>
  <si>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</si>
  <si>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</si>
  <si>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</si>
  <si>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</si>
  <si>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</si>
  <si>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</si>
  <si>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</si>
  <si>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</si>
  <si>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</si>
  <si>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</si>
  <si>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</si>
  <si>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</si>
  <si>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</si>
  <si>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</si>
  <si>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</si>
  <si>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</si>
  <si>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</si>
  <si>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</si>
  <si>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</si>
  <si>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</si>
  <si>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</si>
  <si>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</si>
  <si>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</si>
  <si>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</si>
  <si>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</si>
  <si>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</si>
  <si>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</si>
  <si>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</si>
  <si>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</si>
  <si>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</si>
  <si>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</si>
  <si>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</si>
  <si>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</si>
  <si>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</si>
  <si>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</si>
  <si>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</si>
  <si>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</si>
  <si>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</si>
  <si>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</si>
  <si>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</si>
  <si>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</si>
  <si>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</si>
  <si>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</si>
  <si>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</si>
  <si>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</si>
  <si>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</si>
  <si>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</si>
  <si>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</si>
  <si>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</si>
  <si>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</si>
  <si>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</si>
  <si>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</si>
  <si>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</si>
  <si>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</si>
  <si>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</si>
  <si>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</si>
  <si>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</si>
  <si>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</si>
  <si>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</si>
  <si>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</si>
  <si>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</si>
  <si>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</si>
  <si>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</si>
  <si>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</si>
  <si>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</si>
  <si>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</si>
  <si>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</si>
  <si>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</si>
  <si>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</si>
  <si>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</si>
  <si>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</si>
  <si>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</si>
  <si>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</si>
  <si>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</si>
  <si>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</si>
  <si>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</si>
  <si>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</si>
  <si>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</si>
  <si>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</si>
  <si>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</si>
  <si>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</si>
  <si>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</si>
  <si>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</si>
  <si>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</si>
  <si>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</si>
  <si>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</si>
  <si>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</si>
  <si>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</si>
  <si>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</si>
  <si>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</si>
  <si>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</si>
  <si>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</si>
  <si>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</si>
  <si>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</si>
  <si>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</si>
  <si>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</si>
  <si>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</si>
  <si>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</si>
  <si>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</si>
  <si>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</si>
  <si>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</si>
  <si>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</si>
  <si>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</si>
  <si>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</si>
  <si>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</si>
  <si>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</si>
  <si>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</si>
  <si>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</si>
  <si>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</si>
  <si>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</si>
  <si>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</si>
  <si>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</si>
  <si>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</si>
  <si>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</si>
  <si>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</si>
  <si>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</si>
  <si>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</si>
  <si>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</si>
  <si>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</si>
  <si>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</si>
  <si>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</si>
  <si>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</si>
  <si>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</si>
  <si>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</si>
  <si>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</si>
  <si>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</si>
  <si>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</si>
  <si>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</si>
  <si>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</si>
  <si>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</si>
  <si>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</si>
  <si>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</si>
  <si>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</si>
  <si>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</si>
  <si>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</si>
  <si>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</si>
  <si>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</si>
  <si>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</si>
  <si>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</si>
  <si>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</si>
  <si>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</si>
  <si>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</si>
  <si>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</si>
  <si>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</si>
  <si>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</si>
  <si>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</si>
  <si>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</si>
  <si>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</si>
  <si>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</si>
  <si>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</si>
  <si>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</si>
  <si>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</si>
  <si>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</si>
  <si>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</si>
  <si>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</si>
  <si>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</si>
  <si>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</si>
  <si>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</si>
  <si>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</si>
  <si>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</si>
  <si>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</si>
  <si>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</si>
  <si>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</si>
  <si>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</si>
  <si>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</si>
  <si>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</si>
  <si>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</si>
  <si>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</si>
  <si>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</si>
  <si>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</si>
  <si>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</si>
  <si>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</si>
  <si>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</si>
  <si>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</si>
  <si>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</si>
  <si>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</si>
  <si>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</si>
  <si>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</si>
  <si>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</si>
  <si>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</si>
  <si>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</si>
  <si>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</si>
  <si>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</si>
  <si>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</si>
  <si>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</si>
  <si>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</si>
  <si>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</si>
  <si>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</si>
  <si>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</si>
  <si>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</si>
  <si>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</si>
  <si>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</si>
  <si>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</si>
  <si>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</si>
  <si>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</si>
  <si>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</si>
  <si>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</si>
  <si>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</si>
  <si>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</si>
  <si>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</si>
  <si>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</si>
  <si>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</si>
  <si>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</si>
  <si>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</si>
  <si>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</si>
  <si>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</si>
  <si>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</si>
  <si>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</si>
  <si>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</si>
  <si>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</si>
  <si>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</si>
  <si>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</si>
  <si>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</si>
  <si>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</si>
  <si>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</si>
  <si>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</si>
  <si>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</si>
  <si>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</si>
  <si>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</si>
  <si>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</si>
  <si>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</si>
  <si>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</si>
  <si>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</si>
  <si>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</si>
  <si>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</si>
  <si>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</si>
  <si>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</si>
  <si>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</si>
  <si>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</si>
  <si>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</si>
  <si>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</si>
  <si>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</si>
  <si>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</si>
  <si>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</si>
  <si>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</si>
  <si>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</si>
  <si>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</si>
  <si>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</si>
  <si>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</si>
  <si>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</si>
  <si>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</si>
  <si>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</si>
  <si>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</si>
  <si>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</si>
  <si>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</si>
  <si>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</si>
  <si>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</si>
  <si>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</si>
  <si>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</si>
  <si>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</si>
  <si>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</si>
  <si>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</si>
  <si>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</si>
  <si>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</si>
  <si>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</si>
  <si>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</si>
  <si>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</si>
  <si>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</si>
  <si>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</si>
  <si>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</si>
  <si>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</si>
  <si>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</si>
  <si>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</si>
  <si>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</si>
  <si>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</si>
  <si>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</si>
  <si>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</si>
  <si>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</si>
  <si>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</si>
  <si>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</si>
  <si>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</si>
  <si>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</si>
  <si>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</si>
  <si>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</si>
  <si>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</si>
  <si>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</si>
  <si>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</si>
  <si>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</si>
  <si>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</si>
  <si>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</si>
  <si>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</si>
  <si>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</si>
  <si>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</si>
  <si>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</si>
  <si>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</si>
  <si>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</si>
  <si>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</si>
  <si>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</si>
  <si>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</si>
  <si>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</si>
  <si>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</si>
  <si>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</si>
  <si>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</si>
  <si>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</si>
  <si>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</si>
  <si>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</si>
  <si>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</si>
  <si>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</si>
  <si>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</si>
  <si>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</si>
  <si>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</si>
  <si>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</si>
  <si>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</si>
  <si>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</si>
  <si>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</si>
  <si>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</si>
  <si>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</si>
  <si>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</si>
  <si>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</si>
  <si>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</si>
  <si>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</si>
  <si>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</si>
  <si>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</si>
  <si>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</si>
  <si>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</si>
  <si>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</si>
  <si>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</si>
  <si>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</si>
  <si>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</si>
  <si>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</si>
  <si>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</si>
  <si>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</si>
  <si>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</si>
  <si>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</si>
  <si>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</si>
  <si>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</si>
  <si>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</si>
  <si>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</si>
  <si>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</si>
  <si>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</si>
  <si>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</si>
  <si>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</si>
  <si>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</si>
  <si>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</si>
  <si>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</si>
  <si>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</si>
  <si>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</si>
  <si>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</si>
  <si>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</si>
  <si>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</si>
  <si>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</si>
  <si>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</si>
  <si>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</si>
  <si>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</si>
  <si>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</si>
  <si>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</si>
  <si>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</si>
  <si>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</si>
  <si>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</si>
  <si>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</si>
  <si>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</si>
  <si>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</si>
  <si>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</si>
  <si>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</si>
  <si>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</si>
  <si>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</si>
  <si>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</si>
  <si>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</si>
  <si>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</si>
  <si>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</si>
  <si>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</si>
  <si>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</si>
  <si>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</si>
  <si>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</si>
  <si>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</si>
  <si>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</si>
  <si>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</si>
  <si>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</si>
  <si>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</si>
  <si>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</si>
  <si>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</si>
  <si>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</si>
  <si>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</si>
  <si>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</si>
  <si>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</si>
  <si>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</si>
  <si>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</si>
  <si>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</si>
  <si>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</si>
  <si>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</si>
  <si>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</si>
  <si>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</si>
  <si>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</si>
  <si>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</si>
  <si>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</si>
  <si>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</si>
  <si>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</si>
  <si>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</si>
  <si>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</si>
  <si>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</si>
  <si>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</si>
  <si>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</si>
  <si>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</si>
  <si>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</si>
  <si>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</si>
  <si>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</si>
  <si>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</si>
  <si>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</si>
  <si>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</si>
  <si>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</si>
  <si>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</si>
  <si>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</si>
  <si>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</si>
  <si>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</si>
  <si>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</si>
  <si>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</si>
  <si>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</si>
  <si>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</si>
  <si>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</si>
  <si>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</si>
  <si>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</si>
  <si>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</si>
  <si>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</si>
  <si>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</si>
  <si>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</si>
  <si>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</si>
  <si>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</si>
  <si>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</si>
  <si>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</si>
  <si>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</si>
  <si>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</si>
  <si>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</si>
  <si>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</si>
  <si>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</si>
  <si>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</si>
  <si>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</si>
  <si>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</si>
  <si>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</si>
  <si>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</si>
  <si>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</si>
  <si>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</si>
  <si>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</si>
  <si>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</si>
  <si>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</si>
  <si>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</si>
  <si>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</si>
  <si>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</si>
  <si>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</si>
  <si>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</si>
  <si>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</si>
  <si>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</si>
  <si>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</si>
  <si>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</si>
  <si>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</si>
  <si>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</si>
  <si>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</si>
  <si>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</si>
  <si>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</si>
  <si>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</si>
  <si>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</si>
  <si>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</si>
  <si>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</si>
  <si>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</si>
  <si>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</si>
  <si>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</si>
  <si>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</si>
  <si>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</si>
  <si>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</si>
  <si>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</si>
  <si>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</si>
  <si>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</si>
  <si>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</si>
  <si>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</si>
  <si>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</si>
  <si>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</si>
  <si>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</si>
  <si>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</si>
  <si>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</si>
  <si>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</si>
  <si>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</si>
  <si>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</si>
  <si>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</si>
  <si>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</si>
  <si>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</si>
  <si>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</si>
  <si>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</si>
  <si>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</si>
  <si>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</si>
  <si>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</si>
  <si>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</si>
  <si>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</si>
  <si>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</si>
  <si>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</si>
  <si>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</si>
  <si>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</si>
  <si>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</si>
  <si>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</si>
  <si>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</si>
  <si>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</si>
  <si>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</si>
  <si>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</si>
  <si>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</si>
  <si>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</si>
  <si>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</si>
  <si>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</si>
  <si>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</si>
  <si>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</si>
  <si>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</si>
  <si>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</si>
  <si>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</si>
  <si>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</si>
  <si>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</si>
  <si>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</si>
  <si>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</si>
  <si>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</si>
  <si>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</si>
  <si>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</si>
  <si>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</si>
  <si>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</si>
  <si>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</si>
  <si>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</si>
  <si>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</si>
  <si>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</si>
  <si>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</si>
  <si>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</si>
  <si>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</si>
  <si>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</si>
  <si>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</si>
  <si>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</si>
  <si>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</si>
  <si>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</si>
  <si>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</si>
  <si>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</si>
  <si>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</si>
  <si>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</si>
  <si>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</si>
  <si>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</si>
  <si>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</si>
  <si>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</si>
  <si>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</si>
  <si>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</si>
  <si>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</si>
  <si>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</si>
  <si>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</si>
  <si>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</si>
  <si>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</si>
  <si>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</si>
  <si>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</si>
  <si>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</si>
  <si>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</si>
  <si>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</si>
  <si>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</si>
  <si>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</si>
  <si>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</si>
  <si>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</si>
  <si>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</si>
  <si>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</si>
  <si>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</si>
  <si>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</si>
  <si>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</si>
  <si>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</si>
  <si>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</si>
  <si>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</si>
  <si>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</si>
  <si>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</si>
  <si>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</si>
  <si>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</si>
  <si>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</si>
  <si>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</si>
  <si>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</si>
  <si>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</si>
  <si>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</si>
  <si>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</si>
  <si>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</si>
  <si>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</si>
  <si>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</si>
  <si>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</si>
  <si>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</si>
  <si>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</si>
  <si>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</si>
  <si>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</si>
  <si>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</si>
  <si>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</si>
  <si>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</si>
  <si>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</si>
  <si>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</si>
  <si>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</si>
  <si>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</si>
  <si>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</si>
  <si>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</si>
  <si>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</si>
  <si>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</si>
  <si>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</si>
  <si>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</si>
  <si>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</si>
  <si>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</si>
  <si>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</si>
  <si>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</si>
  <si>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</si>
  <si>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</si>
  <si>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</si>
  <si>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</si>
  <si>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</si>
  <si>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</si>
  <si>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</si>
  <si>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</si>
  <si>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</si>
  <si>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</si>
  <si>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</si>
  <si>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</si>
  <si>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</si>
  <si>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</si>
  <si>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</si>
  <si>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</si>
  <si>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</si>
  <si>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</si>
  <si>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</si>
  <si>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</si>
  <si>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</si>
  <si>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</si>
  <si>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</si>
  <si>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</si>
  <si>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</si>
  <si>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</si>
  <si>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</si>
  <si>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</si>
  <si>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</si>
  <si>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</si>
  <si>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</si>
  <si>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</si>
  <si>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</si>
  <si>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</si>
  <si>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</si>
  <si>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</si>
  <si>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</si>
  <si>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</si>
  <si>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</si>
  <si>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</si>
  <si>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</si>
  <si>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</si>
  <si>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</si>
  <si>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</si>
  <si>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</si>
  <si>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</si>
  <si>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</si>
  <si>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</si>
  <si>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</si>
  <si>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</si>
  <si>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</si>
  <si>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</si>
  <si>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</si>
  <si>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</si>
  <si>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</si>
  <si>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</si>
  <si>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</si>
  <si>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</si>
  <si>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</si>
  <si>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</si>
  <si>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</si>
  <si>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</si>
  <si>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</si>
  <si>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</si>
  <si>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</si>
  <si>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</si>
  <si>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</si>
  <si>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</si>
  <si>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</si>
  <si>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</si>
  <si>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</si>
  <si>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</si>
  <si>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</si>
  <si>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</si>
  <si>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</si>
  <si>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</si>
  <si>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</si>
  <si>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</si>
  <si>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</si>
  <si>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</si>
  <si>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</si>
  <si>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</si>
  <si>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</si>
  <si>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</si>
  <si>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</si>
  <si>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</si>
  <si>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</si>
  <si>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</si>
  <si>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</si>
  <si>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</si>
  <si>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</si>
  <si>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</si>
  <si>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</si>
  <si>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</si>
  <si>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</si>
  <si>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</si>
  <si>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</si>
  <si>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</si>
  <si>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</si>
  <si>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</si>
  <si>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</si>
  <si>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</si>
  <si>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</si>
  <si>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</si>
  <si>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</si>
  <si>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</si>
  <si>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</si>
  <si>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</si>
  <si>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</si>
  <si>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</si>
  <si>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</si>
  <si>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</si>
  <si>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</si>
  <si>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</si>
  <si>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</si>
  <si>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</si>
  <si>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</si>
  <si>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</si>
  <si>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</si>
  <si>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</si>
  <si>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</si>
  <si>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</si>
  <si>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</si>
  <si>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</si>
  <si>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</si>
  <si>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</si>
  <si>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</si>
  <si>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</si>
  <si>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</si>
  <si>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</si>
  <si>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</si>
  <si>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</si>
  <si>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</si>
  <si>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</si>
  <si>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</si>
  <si>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</si>
  <si>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</si>
  <si>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</si>
  <si>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</si>
  <si>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</si>
  <si>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</si>
  <si>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</si>
  <si>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</si>
  <si>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</si>
  <si>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</si>
  <si>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</si>
  <si>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</si>
  <si>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</si>
  <si>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</si>
  <si>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</si>
  <si>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</si>
  <si>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</si>
  <si>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</si>
  <si>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</si>
  <si>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</si>
  <si>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</si>
  <si>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</si>
  <si>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</si>
  <si>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</si>
  <si>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</si>
  <si>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</si>
  <si>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</si>
  <si>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</si>
  <si>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</si>
  <si>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</si>
  <si>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</si>
  <si>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</si>
  <si>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</si>
  <si>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</si>
  <si>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</si>
  <si>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</si>
  <si>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</si>
  <si>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</si>
  <si>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</si>
  <si>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</si>
  <si>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</si>
  <si>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</si>
  <si>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</si>
  <si>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</si>
  <si>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</si>
  <si>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</si>
  <si>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</si>
  <si>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</si>
  <si>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</si>
  <si>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</si>
  <si>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</si>
  <si>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</si>
  <si>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</si>
  <si>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</si>
  <si>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</si>
  <si>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</si>
  <si>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</si>
  <si>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</si>
  <si>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</si>
  <si>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</si>
  <si>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</si>
  <si>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</si>
  <si>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</si>
  <si>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</si>
  <si>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</si>
  <si>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</si>
  <si>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</si>
  <si>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</si>
  <si>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</si>
  <si>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</si>
  <si>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</si>
  <si>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</si>
  <si>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</si>
  <si>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</si>
  <si>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</si>
  <si>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</si>
  <si>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</si>
  <si>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</si>
  <si>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</si>
  <si>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</si>
  <si>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</si>
  <si>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</si>
  <si>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</si>
  <si>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</si>
  <si>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</si>
  <si>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</si>
  <si>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</si>
  <si>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</si>
  <si>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</si>
  <si>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</si>
  <si>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</si>
  <si>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</si>
  <si>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</si>
  <si>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</si>
  <si>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</si>
  <si>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</si>
  <si>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</si>
  <si>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</si>
  <si>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</si>
  <si>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</si>
  <si>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</si>
  <si>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</si>
  <si>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</si>
  <si>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</si>
  <si>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</si>
  <si>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</si>
  <si>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</si>
  <si>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</si>
  <si>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</si>
  <si>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</si>
  <si>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</si>
  <si>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</si>
  <si>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</si>
  <si>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</si>
  <si>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</si>
  <si>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</si>
  <si>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</si>
  <si>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</si>
  <si>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</si>
  <si>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</si>
  <si>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</si>
  <si>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</si>
  <si>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</si>
  <si>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</si>
  <si>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</si>
  <si>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</si>
  <si>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</si>
  <si>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</si>
  <si>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</si>
  <si>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</si>
  <si>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</si>
  <si>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</si>
  <si>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</si>
  <si>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</si>
  <si>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</si>
  <si>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</si>
  <si>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</si>
  <si>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</si>
  <si>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</si>
  <si>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</si>
  <si>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</si>
  <si>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</si>
  <si>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</si>
  <si>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</si>
  <si>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</si>
  <si>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</si>
  <si>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</si>
  <si>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</si>
  <si>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</si>
  <si>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</si>
  <si>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</si>
  <si>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</si>
  <si>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</si>
  <si>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</si>
  <si>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</si>
  <si>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</si>
  <si>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</si>
  <si>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</si>
  <si>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</si>
  <si>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</si>
  <si>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</si>
  <si>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</si>
  <si>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</si>
  <si>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</si>
  <si>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</si>
  <si>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</si>
  <si>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</si>
  <si>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</si>
  <si>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</si>
  <si>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</si>
  <si>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</si>
  <si>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</si>
  <si>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</si>
  <si>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</si>
  <si>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</si>
  <si>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</si>
  <si>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</si>
  <si>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</si>
  <si>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</si>
  <si>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</si>
  <si>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</si>
  <si>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</si>
  <si>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</si>
  <si>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</si>
  <si>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</si>
  <si>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</si>
  <si>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</si>
  <si>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</si>
  <si>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</si>
  <si>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</si>
  <si>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</si>
  <si>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</si>
  <si>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</si>
  <si>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</si>
  <si>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</si>
  <si>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</si>
  <si>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</si>
  <si>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</si>
  <si>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</si>
  <si>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</si>
  <si>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</si>
  <si>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</si>
  <si>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</si>
  <si>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</si>
  <si>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</si>
  <si>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</si>
  <si>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</si>
  <si>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</si>
  <si>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</si>
  <si>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</si>
  <si>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</si>
  <si>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</si>
  <si>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</si>
  <si>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</si>
  <si>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</si>
  <si>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</si>
  <si>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</si>
  <si>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</si>
  <si>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</si>
  <si>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</si>
  <si>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</si>
  <si>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</si>
  <si>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</si>
  <si>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</si>
  <si>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</si>
  <si>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</si>
  <si>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</si>
  <si>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</si>
  <si>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</si>
  <si>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</si>
  <si>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</si>
  <si>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</si>
  <si>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</si>
  <si>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</si>
  <si>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</si>
  <si>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</si>
  <si>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</si>
  <si>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</si>
  <si>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</si>
  <si>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</si>
  <si>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</si>
  <si>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</si>
  <si>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</si>
  <si>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</si>
  <si>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</si>
  <si>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</si>
  <si>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</si>
  <si>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</si>
  <si>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</si>
  <si>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</si>
  <si>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</si>
  <si>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</si>
  <si>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</si>
  <si>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</si>
  <si>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</si>
  <si>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</si>
  <si>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</si>
  <si>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</si>
  <si>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</si>
  <si>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</si>
  <si>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</si>
  <si>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</si>
  <si>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</si>
  <si>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</si>
  <si>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</si>
  <si>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</si>
  <si>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</si>
  <si>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</si>
  <si>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</si>
  <si>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</si>
  <si>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</si>
  <si>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</si>
  <si>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</si>
  <si>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</si>
  <si>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</si>
  <si>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</si>
  <si>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</si>
  <si>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</si>
  <si>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</si>
  <si>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</si>
  <si>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</si>
  <si>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</si>
  <si>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</si>
  <si>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</si>
  <si>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</si>
  <si>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</si>
  <si>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</si>
  <si>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</si>
  <si>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</si>
  <si>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</si>
  <si>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</si>
  <si>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</si>
  <si>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</si>
  <si>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</si>
  <si>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</si>
  <si>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</si>
  <si>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</si>
  <si>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</si>
  <si>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</si>
  <si>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</si>
  <si>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</si>
  <si>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</si>
  <si>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</si>
  <si>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</si>
  <si>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</si>
  <si>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</si>
  <si>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</si>
  <si>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</si>
  <si>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</si>
  <si>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</si>
  <si>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</si>
  <si>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</si>
  <si>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</si>
  <si>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</si>
  <si>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</si>
  <si>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</si>
  <si>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</si>
  <si>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</si>
  <si>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</si>
  <si>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</si>
  <si>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</si>
  <si>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</si>
  <si>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</si>
  <si>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</si>
  <si>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</si>
  <si>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</si>
  <si>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</si>
  <si>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</si>
  <si>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</si>
  <si>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</si>
  <si>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</si>
  <si>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</si>
  <si>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</si>
  <si>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</si>
  <si>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</si>
  <si>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</si>
  <si>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</si>
  <si>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</si>
  <si>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</si>
  <si>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</si>
  <si>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</si>
  <si>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</si>
  <si>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</si>
  <si>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</si>
  <si>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</si>
  <si>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</si>
  <si>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</si>
  <si>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</si>
  <si>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</si>
  <si>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</si>
  <si>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</si>
  <si>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</si>
  <si>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</si>
  <si>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</si>
  <si>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</si>
  <si>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</si>
  <si>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</si>
  <si>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</si>
  <si>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</si>
  <si>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</si>
  <si>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</si>
  <si>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</si>
  <si>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</si>
  <si>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</si>
  <si>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</si>
  <si>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</si>
  <si>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</si>
  <si>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</si>
  <si>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</si>
  <si>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</si>
  <si>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</si>
  <si>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</si>
  <si>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</si>
  <si>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</si>
  <si>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</si>
  <si>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</si>
  <si>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</si>
  <si>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</si>
  <si>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</si>
  <si>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</si>
  <si>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</si>
  <si>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</si>
  <si>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</si>
  <si>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</si>
  <si>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</si>
  <si>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</si>
  <si>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</si>
  <si>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</si>
  <si>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</si>
  <si>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</si>
  <si>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</si>
  <si>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</si>
  <si>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</si>
  <si>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</si>
  <si>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</si>
  <si>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</si>
  <si>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</si>
  <si>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</si>
  <si>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</si>
  <si>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</si>
  <si>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</si>
  <si>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</si>
  <si>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</si>
  <si>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</si>
  <si>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</si>
  <si>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</si>
  <si>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</si>
  <si>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</si>
  <si>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</si>
  <si>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</si>
  <si>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</si>
  <si>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</si>
  <si>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</si>
  <si>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</si>
  <si>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</si>
  <si>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</si>
  <si>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</si>
  <si>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</si>
  <si>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</si>
  <si>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</si>
  <si>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</si>
  <si>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</si>
  <si>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</si>
  <si>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</si>
  <si>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</si>
  <si>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</si>
  <si>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</si>
  <si>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</si>
  <si>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</si>
  <si>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</si>
  <si>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</si>
  <si>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</si>
  <si>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</si>
  <si>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</si>
  <si>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</si>
  <si>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</si>
  <si>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</si>
  <si>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</si>
  <si>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</si>
  <si>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</si>
  <si>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</si>
  <si>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</si>
  <si>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</si>
  <si>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</si>
  <si>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</si>
  <si>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</si>
  <si>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</si>
  <si>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</si>
  <si>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</si>
  <si>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</si>
  <si>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</si>
  <si>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</si>
  <si>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</si>
  <si>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</si>
  <si>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</si>
  <si>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</si>
  <si>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</si>
  <si>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</si>
  <si>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</si>
  <si>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</si>
  <si>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</si>
  <si>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</si>
  <si>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</si>
  <si>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</si>
  <si>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</si>
  <si>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</si>
  <si>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</si>
  <si>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</si>
  <si>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</si>
  <si>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</si>
  <si>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</si>
  <si>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</si>
  <si>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</si>
  <si>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</si>
  <si>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</si>
  <si>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</si>
  <si>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</si>
  <si>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PCM-20251123-00001900</t>
  </si>
  <si>
    <t>EM team on the way need 20 Min</t>
  </si>
  <si>
    <t>PCM-20251123-00001977</t>
  </si>
  <si>
    <t>Power issue, Site located besides army compound gate and gaurd asked to stop PG due to high noise.  As per security, their maintenance team working to fix power issue, need 3 hours</t>
  </si>
  <si>
    <t>PCM-20251123-00001955</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</si>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</sst>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xf numFmtId="0" fontId="26"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3" dataDxfId="172" headerRowBorderDxfId="170" tableBorderDxfId="171" totalsRowBorderDxfId="169">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5" totalsRowShown="0" headerRowDxfId="47" dataDxfId="46" headerRowBorderDxfId="44" tableBorderDxfId="45" totalsRowBorderDxfId="43">
  <autoFilter ref="A1:L4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workbookViewId="0">
      <selection activeCell="K14" sqref="K14"/>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321.98050787037209</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45984.928933796298</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45984.928933796298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45984.928933796298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45984.928933796298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45984.928933796298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45984.928933796298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45984.928933796298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45984.928933796298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45984.928933796298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45984.928933796298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45984.928933796298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45984.928933796298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45984.928933796298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45984.928933796298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45984.928933796298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45984.928933796298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45984.928933796298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45984.928933796298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45984.928933796298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45984.928933796298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45984.928933796298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45984.928933796298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45984.928933796298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45984.928933796298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45984.928933796298</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45984.928933796298</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45984.928933796298</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095B5AA5-0BB4-433E-8474-A93DC689881B}"/>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159.92909583333676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0.54151481481676456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45984.928933796298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45984.928933796298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45984.928933796298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45984.928933796298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45984.928933796298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45984.928933796298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45984.928933796298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45984.928933796298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45984.928933796298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45984.928933796298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45984.928933796298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45984.928933796298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45984.928933796298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45984.928933796298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45984.928933796298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45984.928933796298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45984.928933796298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45984.928933796298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45984.928933796298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45984.928933796298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45984.928933796298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45984.928933796298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45984.928933796298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45984.928933796298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45984.928933796298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45984.928933796298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45984.928933796298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45984.928933796298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45984.928933796298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45984.928933796298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45984.928933796298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45984.928933796298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45984.928933796298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45984.928933796298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45984.928933796298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45984.928933796298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45984.928933796298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45984.928933796298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45984.928933796298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45984.928933796298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45984.928933796298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45984.928933796298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45984.928933796298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45984.928933796298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45984.928933796298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45984.928933796298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45984.928933796298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45984.928933796298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45984.928933796298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45984.928933796298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45984.928933796298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45984.928933796298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45984.928933796298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45984.928933796298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45984.928933796298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45984.928933796298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45984.928933796298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45984.928933796298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45984.928933796298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45984.928933796298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45984.928933796298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45984.928933796298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45984.928933796298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45984.928933796298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45984.928933796298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45984.928933796298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45984.928933796298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45984.928933796298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45984.928933796298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45984.928933796298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45984.928933796298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45984.928933796298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45984.928933796298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45984.928933796298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45984.928933796298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45984.928933796298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45984.928933796298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45984.928933796298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45984.928933796298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45984.928933796298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45984.928933796298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45984.928933796298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45984.928933796298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45984.928933796298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45984.928933796298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45984.928933796298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45984.928933796298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45984.928933796298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45984.928933796298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45984.928933796298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45984.928933796298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45984.928933796298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45984.928933796298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45984.928933796298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45984.928933796298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45984.928933796298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45984.928933796298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45984.928933796298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45984.928933796298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45984.928933796298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45984.928933796298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45984.928933796298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45984.928933796298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45984.928933796298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45984.928933796298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45984.928933796298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45984.928933796298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45984.928933796298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45984.928933796298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45984.928933796298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45984.928933796298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45984.928933796298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45984.928933796298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45984.928933796298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45984.928933796298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45984.928933796298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45984.928933796298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45984.928933796298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45984.928933796298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45984.928933796298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45984.928933796298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45984.928933796298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45984.928933796298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45984.928933796298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45984.928933796298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45984.928933796298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45984.928933796298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45984.928933796298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45984.928933796298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45984.928933796298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45984.928933796298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45984.928933796298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45984.928933796298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45984.928933796298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45984.928933796298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45984.928933796298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45984.928933796298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45984.928933796298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45984.928933796298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45984.928933796298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45984.928933796298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45984.928933796298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45984.928933796298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45984.928933796298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45984.928933796298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45984.928933796298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45984.928933796298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45984.928933796298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45984.928933796298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45984.928933796298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45984.928933796298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45984.928933796298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45984.928933796298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45984.928933796298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45984.928933796298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45984.928933796298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45984.928933796298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45984.928933796298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45984.928933796298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45984.928933796298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45984.928933796298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45984.928933796298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45984.928933796298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45984.928933796298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45984.928933796298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45984.928933796298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45984.928933796298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45984.928933796298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45984.928933796298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45984.928933796298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45984.928933796298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45984.928933796298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45984.928933796298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45984.928933796298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45984.928933796298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45984.928933796298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45984.928933796298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45984.928933796298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45984.928933796298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45984.928933796298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45984.928933796298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45984.928933796298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45984.928933796298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45984.928933796298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45984.928933796298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45984.928933796298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45984.928933796298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45984.928933796298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45984.928933796298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45984.928933796298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45984.928933796298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45984.928933796298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45984.928933796298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45984.928933796298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45984.928933796298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45984.928933796298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45984.928933796298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45984.928933796298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45984.928933796298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45984.928933796298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45984.928933796298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45984.928933796298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45984.928933796298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45984.928933796298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45984.928933796298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45984.928933796298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45984.928933796298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45984.928933796298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45984.928933796298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45984.928933796298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45984.928933796298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45984.928933796298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45984.928933796298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45984.928933796298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45984.928933796298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45984.928933796298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45984.928933796298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45984.928933796298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45984.928933796298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45984.928933796298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45984.928933796298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45984.928933796298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45984.928933796298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45984.928933796298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45984.928933796298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45984.928933796298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45984.928933796298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45984.928933796298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45984.928933796298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45984.928933796298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45984.928933796298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45984.928933796298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45984.928933796298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45984.928933796298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45984.928933796298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45984.928933796298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45984.928933796298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45984.928933796298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45984.928933796298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45984.928933796298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45984.928933796298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45984.928933796298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45984.928933796298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45984.928933796298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45984.928933796298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45984.928933796298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45984.928933796298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45984.928933796298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45984.928933796298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45984.928933796298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45984.928933796298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45984.928933796298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45984.928933796298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45984.928933796298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45984.928933796298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45984.928933796298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45984.928933796298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45984.928933796298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45984.928933796298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45984.928933796298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45984.928933796298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45984.928933796298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45984.928933796298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45984.928933796298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45984.928933796298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45984.928933796298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45984.928933796298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45984.928933796298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45984.928933796298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45984.928933796298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45984.928933796298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45984.928933796298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45984.928933796298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45984.928933796298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45984.928933796298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45984.928933796298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45984.928933796298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45984.928933796298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45984.928933796298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45984.928933796298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45984.928933796298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45984.928933796298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45984.928933796298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45984.928933796298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45984.928933796298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45984.928933796298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45984.928933796298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45984.928933796298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45984.928933796298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45984.928933796298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45984.928933796298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45984.928933796298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45984.928933796298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45984.928933796298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45984.928933796298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45984.928933796298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45984.928933796298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45984.928933796298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45984.928933796298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45984.928933796298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45984.928933796298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45984.928933796298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45984.928933796298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45984.928933796298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45984.928933796298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45984.928933796298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45984.928933796298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45984.928933796298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45984.928933796298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45984.928933796298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45984.928933796298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45984.928933796298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45984.928933796298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45984.928933796298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45984.928933796298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45984.928933796298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45984.928933796298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45984.928933796298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45984.928933796298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45984.928933796298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45984.928933796298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45984.928933796298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45984.928933796298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45984.928933796298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45984.928933796298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45984.928933796298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45984.928933796298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45984.928933796298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45984.928933796298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45984.928933796298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45984.928933796298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45984.928933796298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45984.928933796298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45984.928933796298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45984.928933796298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45984.928933796298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45984.928933796298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45984.928933796298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45984.928933796298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45984.928933796298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45984.928933796298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45984.928933796298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45984.928933796298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45984.928933796298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45984.928933796298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45984.928933796298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45984.928933796298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45984.928933796298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45984.928933796298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45984.928933796298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45984.928933796298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45984.928933796298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45984.928933796298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45984.928933796298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45984.928933796298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45984.928933796298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45984.928933796298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45984.928933796298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45984.928933796298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45984.928933796298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45984.928933796298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45984.928933796298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45984.928933796298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45984.928933796298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45984.928933796298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45984.928933796298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45984.928933796298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45984.928933796298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45984.928933796298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45984.928933796298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45984.928933796298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45984.928933796298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45984.928933796298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45984.928933796298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45984.928933796298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45984.928933796298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45984.928933796298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45984.928933796298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45984.928933796298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45984.928933796298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45984.928933796298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45984.928933796298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45984.928933796298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45984.928933796298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45984.928933796298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45984.928933796298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45984.928933796298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45984.928933796298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45984.928933796298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45984.928933796298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45984.928933796298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45984.928933796298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45984.928933796298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45984.928933796298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45984.928933796298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45984.928933796298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45984.928933796298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45984.928933796298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45984.928933796298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45984.928933796298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45984.928933796298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45984.928933796298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45984.928933796298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45984.928933796298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45984.928933796298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45984.928933796298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45984.928933796298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45984.928933796298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45984.928933796298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45984.928933796298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45984.928933796298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45984.928933796298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45984.928933796298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45984.928933796298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45984.928933796298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45984.928933796298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45984.928933796298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45984.928933796298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45984.928933796298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45984.928933796298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45984.928933796298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45984.928933796298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45984.928933796298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45984.928933796298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45984.928933796298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45984.928933796298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45984.928933796298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45984.928933796298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45984.928933796298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45984.928933796298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45984.928933796298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45984.928933796298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45984.928933796298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45984.928933796298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45984.928933796298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45984.928933796298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45984.928933796298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45984.928933796298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45984.928933796298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45984.928933796298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45984.928933796298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45984.928933796298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45984.928933796298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45984.928933796298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45984.928933796298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45984.928933796298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45984.928933796298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45984.928933796298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45984.928933796298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45984.928933796298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45984.928933796298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45984.928933796298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45984.928933796298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45984.928933796298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45984.928933796298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45984.928933796298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45984.928933796298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45984.928933796298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45984.928933796298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45984.928933796298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45984.928933796298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45984.928933796298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45984.928933796298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45984.928933796298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45984.928933796298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45984.928933796298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45984.928933796298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45984.928933796298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45984.928933796298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45984.928933796298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45984.928933796298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45984.928933796298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45984.928933796298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45984.928933796298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45984.928933796298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45984.928933796298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45984.928933796298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45984.928933796298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45984.928933796298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45984.928933796298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45984.928933796298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45984.928933796298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45984.928933796298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45984.928933796298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45984.928933796298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45984.928933796298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45984.928933796298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45984.928933796298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45984.928933796298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45984.928933796298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45984.928933796298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45984.928933796298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45984.928933796298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45984.928933796298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45984.928933796298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45984.928933796298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45984.928933796298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45984.928933796298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45984.928933796298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45984.928933796298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45984.928933796298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45984.928933796298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45984.928933796298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45984.928933796298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45984.928933796298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45984.928933796298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45984.928933796298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45984.928933796298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45984.928933796298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45984.928933796298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45984.928933796298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45984.928933796298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45984.928933796298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45984.928933796298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45984.928933796298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45984.928933796298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45984.928933796298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45984.928933796298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45984.928933796298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45984.928933796298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45984.928933796298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45984.928933796298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45984.928933796298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45984.928933796298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45984.928933796298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45984.928933796298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45984.928933796298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45984.928933796298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45984.928933796298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45984.928933796298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45984.928933796298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45984.928933796298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45984.928933796298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45984.928933796298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45984.928933796298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45984.928933796298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45984.928933796298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45984.928933796298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45984.928933796298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45984.928933796298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45984.928933796298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45984.928933796298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45984.928933796298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45984.928933796298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45984.928933796298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45984.928933796298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45984.928933796298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45984.928933796298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45984.928933796298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45984.928933796298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45984.928933796298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45984.928933796298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45984.928933796298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45984.928933796298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45984.928933796298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45984.928933796298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45984.928933796298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45984.928933796298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45984.928933796298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45984.928933796298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45984.928933796298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45984.928933796298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45984.928933796298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45984.928933796298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45984.928933796298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45984.928933796298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45984.928933796298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45984.928933796298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45984.928933796298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45984.928933796298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45984.928933796298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45984.928933796298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45984.928933796298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45984.928933796298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45984.928933796298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45984.928933796298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45984.928933796298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45984.928933796298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45984.928933796298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45984.928933796298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45984.928933796298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45984.928933796298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45984.928933796298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45984.928933796298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45984.928933796298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45984.928933796298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45984.928933796298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45984.928933796298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45984.928933796298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45984.928933796298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45984.928933796298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45984.928933796298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45984.928933796298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45984.928933796298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45984.928933796298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45984.928933796298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45984.928933796298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45984.928933796298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45984.928933796298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45984.928933796298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45984.928933796298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45984.928933796298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45984.928933796298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45984.928933796298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45984.928933796298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45984.928933796298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45984.928933796298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45984.928933796298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45984.928933796298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45984.928933796298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45984.928933796298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45984.928933796298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45984.928933796298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45984.928933796298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45984.928933796298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45984.928933796298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45984.928933796298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45984.928933796298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45984.928933796298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45984.928933796298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45984.928933796298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45984.928933796298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45984.928933796298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45984.928933796298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45984.928933796298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45984.928933796298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45984.928933796298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45984.928933796298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45984.928933796298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45984.928933796298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45984.928933796298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45984.928933796298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45984.928933796298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45984.928933796298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45984.928933796298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45984.928933796298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45984.928933796298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45984.928933796298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45984.928933796298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45984.928933796298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45984.928933796298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45984.928933796298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45984.928933796298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45984.928933796298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45984.928933796298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45984.928933796298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45984.928933796298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45984.928933796298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45984.928933796298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45984.928933796298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45984.928933796298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45984.928933796298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45984.928933796298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45984.928933796298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45984.928933796298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45984.928933796298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45984.928933796298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45984.928933796298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45984.928933796298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45984.928933796298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45984.928933796298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45984.928933796298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45984.928933796298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45984.928933796298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45984.928933796298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45984.928933796298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45984.928933796298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45984.928933796298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45984.928933796298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45984.928933796298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45984.928933796298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45984.928933796298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45984.928933796298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45984.928933796298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45984.928933796298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45984.928933796298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45984.928933796298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45984.928933796298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45984.928933796298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45984.928933796298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45984.928933796298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45984.928933796298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45984.928933796298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45984.928933796298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45984.928933796298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45984.928933796298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45984.928933796298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45984.928933796298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45984.928933796298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45984.928933796298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45984.928933796298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45984.928933796298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45984.928933796298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45984.928933796298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45984.928933796298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45984.928933796298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45984.928933796298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45984.928933796298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45984.928933796298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45984.928933796298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45984.928933796298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45984.928933796298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45984.928933796298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45984.928933796298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45984.928933796298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45984.928933796298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45984.928933796298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45984.928933796298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45984.928933796298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45984.928933796298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45984.928933796298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45984.928933796298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45984.928933796298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45984.928933796298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45984.928933796298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45984.928933796298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45984.928933796298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45984.928933796298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45984.928933796298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45984.928933796298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45984.928933796298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45984.928933796298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45984.928933796298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45984.928933796298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45984.928933796298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45984.928933796298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45984.928933796298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45984.928933796298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45984.928933796298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45984.928933796298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45984.928933796298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45984.928933796298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45984.928933796298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45984.928933796298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45984.928933796298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45984.928933796298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45984.928933796298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45984.928933796298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45984.928933796298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45984.928933796298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45984.928933796298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45984.928933796298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45984.928933796298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45984.928933796298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45984.928933796298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45984.928933796298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45984.928933796298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45984.928933796298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45984.928933796298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45984.928933796298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45984.928933796298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45984.928933796298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45984.928933796298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45984.928933796298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45984.928933796298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45984.928933796298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45984.928933796298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45984.928933796298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45984.928933796298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45984.928933796298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45984.928933796298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45984.928933796298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45984.928933796298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45984.928933796298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45984.928933796298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45984.928933796298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45984.928933796298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45984.928933796298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45984.928933796298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45984.928933796298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45984.928933796298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45984.928933796298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45984.928933796298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45984.928933796298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45984.928933796298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45984.928933796298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45984.928933796298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45984.928933796298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45984.928933796298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45984.928933796298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45984.928933796298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45984.928933796298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45984.928933796298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45984.928933796298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45984.928933796298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45984.928933796298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45984.928933796298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45984.928933796298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45984.928933796298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45984.928933796298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45984.928933796298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45984.928933796298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45984.928933796298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45984.928933796298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45984.928933796298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45984.928933796298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45984.928933796298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45984.928933796298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45984.928933796298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45984.928933796298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45984.928933796298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45984.928933796298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45984.928933796298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45984.928933796298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45984.928933796298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45984.928933796298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45984.928933796298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45984.928933796298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45984.928933796298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45984.928933796298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45984.928933796298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45984.928933796298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45984.928933796298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45984.928933796298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45984.928933796298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45984.928933796298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45984.928933796298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45984.928933796298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45984.928933796298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45984.928933796298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45984.928933796298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45984.928933796298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45984.928933796298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45984.928933796298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45984.928933796298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45984.928933796298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45984.928933796298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45984.928933796298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45984.928933796298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45984.928933796298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45984.928933796298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45984.928933796298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45984.928933796298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45984.928933796298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45984.928933796298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45984.928933796298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45984.928933796298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45984.928933796298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45984.928933796298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45984.928933796298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45984.928933796298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45984.928933796298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45984.928933796298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45984.928933796298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45984.928933796298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45984.928933796298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45984.928933796298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45984.928933796298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45984.928933796298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45984.928933796298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45984.928933796298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45984.928933796298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45984.928933796298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45984.928933796298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45984.928933796298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45984.928933796298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45984.928933796298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45984.928933796298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45984.928933796298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45984.928933796298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45984.928933796298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45984.928933796298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45984.928933796298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45984.928933796298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45984.928933796298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45984.928933796298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45984.928933796298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45984.928933796298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45984.928933796298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45984.928933796298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45984.928933796298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45984.928933796298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45984.928933796298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45984.928933796298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45984.928933796298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45984.928933796298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45984.928933796298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45984.928933796298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45984.928933796298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45984.928933796298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45984.928933796298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45984.928933796298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45984.928933796298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45984.928933796298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45984.928933796298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45984.928933796298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45984.928933796298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45984.928933796298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45984.928933796298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45984.928933796298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45984.928933796298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45984.928933796298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45984.928933796298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45984.928933796298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45984.928933796298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45984.928933796298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45984.928933796298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45984.928933796298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45984.928933796298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45984.928933796298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45984.928933796298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45984.928933796298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45984.928933796298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45984.928933796298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45984.928933796298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45984.928933796298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45984.928933796298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45984.928933796298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45984.928933796298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45984.928933796298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45984.928933796298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45984.928933796298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45984.928933796298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45984.928933796298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45984.928933796298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45984.928933796298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45984.928933796298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45984.928933796298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45984.928933796298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45984.928933796298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45984.928933796298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45984.928933796298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45984.928933796298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45984.928933796298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45984.928933796298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45984.928933796298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45984.928933796298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45984.928933796298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45984.928933796298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45984.928933796298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45984.928933796298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45984.928933796298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45984.928933796298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45984.928933796298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45984.928933796298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45984.928933796298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45984.928933796298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45984.928933796298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45984.928933796298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45984.928933796298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45984.928933796298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45984.928933796298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45984.928933796298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45984.928933796298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45984.928933796298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45984.928933796298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45984.928933796298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45984.928933796298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45984.928933796298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45984.928933796298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45984.928933796298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45984.928933796298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45984.928933796298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45984.928933796298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45984.928933796298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45984.928933796298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45984.928933796298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45984.928933796298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45984.928933796298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45984.928933796298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45984.928933796298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45984.928933796298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45984.928933796298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45984.928933796298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45984.928933796298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45984.928933796298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45984.928933796298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45984.928933796298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45984.928933796298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45984.928933796298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45984.928933796298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45984.928933796298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45984.928933796298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45984.928933796298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45984.928933796298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45984.928933796298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45984.928933796298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45984.928933796298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45984.928933796298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45984.928933796298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45984.928933796298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45984.928933796298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45984.928933796298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45984.928933796298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45984.928933796298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45984.928933796298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45984.928933796298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45984.928933796298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45984.928933796298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45984.928933796298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45984.928933796298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45984.928933796298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45984.928933796298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45984.928933796298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45984.928933796298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45984.928933796298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45984.928933796298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45984.928933796298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45984.928933796298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45984.928933796298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45984.928933796298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45984.928933796298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45984.928933796298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45984.928933796298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45984.928933796298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45984.928933796298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45984.928933796298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45984.928933796298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45984.928933796298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45984.928933796298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45984.928933796298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45984.928933796298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45984.928933796298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45984.928933796298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45984.928933796298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45984.928933796298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45984.928933796298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45984.928933796298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45984.928933796298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45984.928933796298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45984.928933796298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45984.928933796298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45984.928933796298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45984.928933796298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45984.928933796298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45984.928933796298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45984.928933796298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45984.928933796298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45984.928933796298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45984.928933796298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45984.928933796298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45984.928933796298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45984.928933796298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45984.928933796298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45984.928933796298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45984.928933796298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45984.928933796298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45984.928933796298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45984.928933796298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45984.928933796298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45984.928933796298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45984.928933796298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45984.928933796298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45984.928933796298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45984.928933796298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45984.928933796298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45984.928933796298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45984.928933796298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45984.928933796298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45984.928933796298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45984.928933796298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45984.928933796298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45984.928933796298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45984.928933796298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45984.928933796298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45984.928933796298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45984.928933796298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45984.928933796298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45984.928933796298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45984.928933796298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45984.928933796298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45984.928933796298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45984.928933796298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45984.928933796298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45984.928933796298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45984.928933796298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45984.928933796298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45984.928933796298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45984.928933796298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45984.928933796298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45984.928933796298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45984.928933796298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45984.928933796298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45984.928933796298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45984.928933796298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45984.928933796298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45984.928933796298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45984.928933796298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45984.928933796298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45984.928933796298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45984.928933796298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45984.928933796298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45984.928933796298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45984.928933796298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45984.928933796298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45984.928933796298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45984.928933796298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45984.928933796298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45984.928933796298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45984.928933796298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45984.928933796298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45984.928933796298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45984.928933796298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45984.928933796298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45984.928933796298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45984.928933796298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45984.928933796298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45984.928933796298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45984.928933796298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45984.928933796298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45984.928933796298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45984.928933796298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45984.928933796298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45984.928933796298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45984.928933796298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45984.928933796298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5"/>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281.44821620370203</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0.43582037037413102</v>
      </c>
      <c r="H3" s="95">
        <v>45983.94866898148</v>
      </c>
      <c r="I3" s="113" t="str">
        <f>IFERROR(VLOOKUP(D3,DB!A:F,6,0),"")</f>
        <v>Sceco</v>
      </c>
      <c r="J3" s="113" t="str">
        <f>IFERROR(VLOOKUP(D3,DB!A:G,7,0),"")</f>
        <v>In progress</v>
      </c>
      <c r="K3" s="97" t="s">
        <v>39110</v>
      </c>
      <c r="L3" s="91" t="str">
        <f>IFERROR(VLOOKUP(D3,DB!A:I,9,0),"")</f>
        <v>Latis</v>
      </c>
    </row>
    <row r="4" spans="1:16" s="98" customFormat="1" ht="15" customHeight="1">
      <c r="A4" s="113" t="s">
        <v>39111</v>
      </c>
      <c r="B4" s="113" t="str">
        <f>IFERROR(VLOOKUP(D4,DB!A:K,11,0),"")</f>
        <v>R4</v>
      </c>
      <c r="C4" s="93">
        <v>1</v>
      </c>
      <c r="D4" s="91" t="s">
        <v>29335</v>
      </c>
      <c r="E4" s="94" t="s">
        <v>39021</v>
      </c>
      <c r="F4" s="95">
        <v>45984.81517361111</v>
      </c>
      <c r="G4" s="96">
        <f ca="1">IFERROR(NOW()-F4,"")</f>
        <v>0.11376018518785713</v>
      </c>
      <c r="H4" s="95">
        <v>45984.804062499999</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6</v>
      </c>
      <c r="D5" s="91" t="s">
        <v>31418</v>
      </c>
      <c r="E5" s="94" t="s">
        <v>39021</v>
      </c>
      <c r="F5" s="95">
        <v>45984.867928240739</v>
      </c>
      <c r="G5" s="96">
        <f t="shared" ref="G5:G39" ca="1" si="0">IFERROR(NOW()-F5,"")</f>
        <v>6.1005555558949709E-2</v>
      </c>
      <c r="H5" s="95">
        <v>45984.870798611111</v>
      </c>
      <c r="I5" s="113" t="str">
        <f>IFERROR(VLOOKUP(D5,DB!A:F,6,0),"")</f>
        <v>SCECO</v>
      </c>
      <c r="J5" s="113" t="str">
        <f>IFERROR(VLOOKUP(D5,DB!A:G,7,0),"")</f>
        <v>Good</v>
      </c>
      <c r="K5" s="97" t="s">
        <v>39114</v>
      </c>
      <c r="L5" s="91" t="str">
        <f>IFERROR(VLOOKUP(D5,DB!A:I,9,0),"")</f>
        <v>Latis</v>
      </c>
    </row>
    <row r="6" spans="1:16" ht="45.75">
      <c r="A6" s="152" t="s">
        <v>39115</v>
      </c>
      <c r="B6" s="113" t="str">
        <f>IFERROR(VLOOKUP(D6,DB!A:K,11,0),"")</f>
        <v>R4</v>
      </c>
      <c r="C6" s="93">
        <v>1</v>
      </c>
      <c r="D6" s="91" t="s">
        <v>38082</v>
      </c>
      <c r="E6" s="94" t="s">
        <v>39021</v>
      </c>
      <c r="F6" s="151">
        <v>45984.909942129627</v>
      </c>
      <c r="G6" s="96">
        <f t="shared" ca="1" si="0"/>
        <v>1.8991666671354324E-2</v>
      </c>
      <c r="H6" s="95">
        <v>45984.903969907406</v>
      </c>
      <c r="I6" s="113" t="str">
        <f>IFERROR(VLOOKUP(D6,DB!A:F,6,0),"")</f>
        <v>SCECO</v>
      </c>
      <c r="J6" s="113" t="str">
        <f>IFERROR(VLOOKUP(D6,DB!A:G,7,0),"")</f>
        <v>Good</v>
      </c>
      <c r="K6" s="97" t="s">
        <v>39116</v>
      </c>
      <c r="L6" s="91" t="str">
        <f>IFERROR(VLOOKUP(D6,DB!A:I,9,0),"")</f>
        <v>Latis</v>
      </c>
    </row>
    <row r="7" spans="1:16" ht="15" customHeight="1">
      <c r="A7" s="113" t="s">
        <v>39117</v>
      </c>
      <c r="B7" s="113" t="str">
        <f>IFERROR(VLOOKUP(D7,DB!A:K,11,0),"")</f>
        <v>R4</v>
      </c>
      <c r="C7" s="93">
        <v>2</v>
      </c>
      <c r="D7" s="91" t="s">
        <v>34214</v>
      </c>
      <c r="E7" s="94" t="s">
        <v>39021</v>
      </c>
      <c r="F7" s="95">
        <v>45984.895949074074</v>
      </c>
      <c r="G7" s="96">
        <f t="shared" ca="1" si="0"/>
        <v>3.2984722223773133E-2</v>
      </c>
      <c r="H7" s="95">
        <v>45984.886504629627</v>
      </c>
      <c r="I7" s="113" t="str">
        <f>IFERROR(VLOOKUP(D7,DB!A:F,6,0),"")</f>
        <v>SCECO</v>
      </c>
      <c r="J7" s="113" t="str">
        <f>IFERROR(VLOOKUP(D7,DB!A:G,7,0),"")</f>
        <v>Good</v>
      </c>
      <c r="K7" s="97" t="s">
        <v>39118</v>
      </c>
      <c r="L7" s="91" t="str">
        <f>IFERROR(VLOOKUP(D7,DB!A:I,9,0),"")</f>
        <v>Latis</v>
      </c>
    </row>
    <row r="8" spans="1:16" ht="15" customHeight="1">
      <c r="A8" s="113"/>
      <c r="B8" s="113" t="str">
        <f>IFERROR(VLOOKUP(D8,DB!A:K,11,0),"")</f>
        <v/>
      </c>
      <c r="C8" s="93"/>
      <c r="D8" s="91"/>
      <c r="E8" s="94"/>
      <c r="F8" s="95"/>
      <c r="G8" s="96">
        <f t="shared" ca="1" si="0"/>
        <v>45984.928933796298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45984.928933796298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45984.928933796298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45984.928933796298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45984.928933796298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45984.928933796298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45984.928933796298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45984.928933796298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45984.928933796298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45984.928933796298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45984.928933796298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45984.928933796298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45984.928933796298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45984.928933796298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45984.928933796298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45984.928933796298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45984.928933796298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45984.928933796298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45984.928933796298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45984.928933796298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45984.928933796298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45984.928933796298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45984.928933796298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45984.928933796298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45984.928933796298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45984.928933796298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45984.928933796298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45984.928933796298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45984.928933796298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45984.928933796298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45984.928933796298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45984.928933796298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45984.928933796298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45984.928933796298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45984.928933796298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45984.928933796298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45984.928933796298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45984.928933796298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45984.928933796298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45984.928933796298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45984.928933796298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45984.928933796298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45984.928933796298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45984.928933796298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45984.928933796298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45984.928933796298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45984.928933796298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45984.928933796298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45984.928933796298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45984.928933796298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45984.928933796298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45984.928933796298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45984.928933796298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45984.928933796298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45984.928933796298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45984.928933796298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45984.928933796298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45984.928933796298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45984.928933796298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45984.928933796298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45984.928933796298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45984.928933796298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45984.928933796298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45984.928933796298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45984.928933796298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45984.928933796298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45984.928933796298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45984.928933796298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45984.928933796298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45984.928933796298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45984.928933796298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45984.928933796298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45984.928933796298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45984.928933796298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45984.928933796298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45984.928933796298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45984.928933796298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45984.928933796298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45984.928933796298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45984.928933796298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45984.928933796298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45984.928933796298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45984.928933796298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45984.928933796298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45984.928933796298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45984.928933796298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45984.928933796298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45984.928933796298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45984.928933796298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45984.928933796298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45984.928933796298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45984.928933796298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45984.928933796298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45984.928933796298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45984.928933796298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45984.928933796298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45984.928933796298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45984.928933796298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45984.928933796298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45984.928933796298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45984.928933796298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45984.928933796298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45984.928933796298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45984.928933796298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45984.928933796298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45984.928933796298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45984.928933796298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45984.928933796298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45984.928933796298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45984.928933796298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45984.928933796298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45984.928933796298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45984.928933796298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45984.928933796298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45984.928933796298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45984.928933796298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45984.928933796298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45984.928933796298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45984.928933796298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45984.928933796298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45984.928933796298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45984.928933796298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45984.928933796298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45984.928933796298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45984.928933796298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45984.928933796298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45984.928933796298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45984.928933796298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45984.928933796298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45984.928933796298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45984.928933796298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45984.928933796298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45984.928933796298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45984.928933796298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45984.928933796298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45984.928933796298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45984.928933796298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45984.928933796298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45984.928933796298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45984.928933796298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45984.928933796298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45984.928933796298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45984.928933796298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45984.928933796298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45984.928933796298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45984.928933796298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45984.928933796298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45984.928933796298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45984.928933796298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45984.928933796298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45984.928933796298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45984.928933796298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45984.928933796298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45984.928933796298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45984.928933796298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45984.928933796298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45984.928933796298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45984.928933796298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45984.928933796298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45984.928933796298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45984.928933796298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45984.928933796298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45984.928933796298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45984.928933796298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45984.928933796298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45984.928933796298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45984.928933796298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45984.928933796298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45984.928933796298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45984.928933796298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45984.928933796298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45984.928933796298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45984.928933796298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45984.928933796298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45984.928933796298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45984.928933796298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45984.928933796298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45984.928933796298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45984.928933796298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45984.928933796298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45984.928933796298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45984.928933796298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45984.928933796298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45984.928933796298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45984.928933796298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45984.928933796298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45984.928933796298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45984.928933796298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45984.928933796298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45984.928933796298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45984.928933796298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45984.928933796298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45984.928933796298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45984.928933796298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45984.928933796298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45984.928933796298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45984.928933796298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45984.928933796298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45984.928933796298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45984.928933796298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45984.928933796298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45984.928933796298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45984.928933796298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45984.928933796298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45984.928933796298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45984.928933796298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45984.928933796298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45984.928933796298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45984.928933796298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45984.928933796298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45984.928933796298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45984.928933796298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45984.928933796298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45984.928933796298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45984.928933796298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45984.928933796298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45984.928933796298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45984.928933796298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45984.928933796298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45984.928933796298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45984.928933796298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45984.928933796298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45984.928933796298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45984.928933796298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45984.928933796298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45984.928933796298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45984.928933796298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45984.928933796298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45984.928933796298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45984.928933796298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45984.928933796298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45984.928933796298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45984.928933796298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45984.928933796298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45984.928933796298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45984.928933796298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45984.928933796298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45984.928933796298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45984.928933796298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45984.928933796298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45984.928933796298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45984.928933796298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45984.928933796298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45984.928933796298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45984.928933796298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45984.928933796298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45984.928933796298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45984.928933796298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45984.928933796298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45984.928933796298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45984.928933796298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45984.928933796298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45984.928933796298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45984.928933796298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45984.928933796298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45984.928933796298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45984.928933796298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45984.928933796298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45984.928933796298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45984.928933796298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45984.928933796298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45984.928933796298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45984.928933796298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45984.928933796298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45984.928933796298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45984.928933796298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45984.928933796298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45984.928933796298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45984.928933796298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45984.928933796298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45984.928933796298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45984.928933796298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45984.928933796298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45984.928933796298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45984.928933796298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45984.928933796298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45984.928933796298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45984.928933796298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45984.928933796298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45984.928933796298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45984.928933796298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45984.928933796298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45984.928933796298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45984.928933796298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45984.928933796298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45984.928933796298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45984.928933796298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45984.928933796298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45984.928933796298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45984.928933796298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45984.928933796298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45984.928933796298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45984.928933796298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45984.928933796298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45984.928933796298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45984.928933796298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45984.928933796298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45984.928933796298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45984.928933796298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45984.928933796298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45984.928933796298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45984.928933796298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45984.928933796298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45984.928933796298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45984.928933796298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45984.928933796298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45984.928933796298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45984.928933796298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45984.928933796298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45984.928933796298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45984.928933796298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45984.928933796298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45984.928933796298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45984.928933796298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45984.928933796298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45984.928933796298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45984.928933796298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45984.928933796298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45984.928933796298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45984.928933796298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45984.928933796298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45984.928933796298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45984.928933796298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45984.928933796298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45984.928933796298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45984.928933796298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45984.928933796298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45984.928933796298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45984.928933796298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45984.928933796298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45984.928933796298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45984.928933796298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45984.928933796298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45984.928933796298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45984.928933796298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45984.928933796298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45984.928933796298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45984.928933796298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45984.928933796298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45984.928933796298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45984.928933796298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45984.928933796298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45984.928933796298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45984.928933796298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45984.928933796298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45984.928933796298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45984.928933796298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45984.928933796298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45984.928933796298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45984.928933796298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45984.928933796298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45984.928933796298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05" ca="1" si="6">IFERROR(NOW()-F360,"")</f>
        <v>45984.928933796298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45984.928933796298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45984.928933796298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45984.928933796298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45984.928933796298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45984.928933796298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45984.928933796298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45984.928933796298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45984.928933796298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45984.928933796298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45984.928933796298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45984.928933796298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45984.928933796298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45984.928933796298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45984.928933796298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45984.928933796298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45984.928933796298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45984.928933796298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45984.928933796298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45984.928933796298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45984.928933796298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45984.928933796298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45984.928933796298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45984.928933796298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45984.928933796298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45984.928933796298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45984.928933796298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45984.928933796298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45984.928933796298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45984.928933796298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45984.928933796298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45984.928933796298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45984.928933796298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45984.928933796298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45984.928933796298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45984.928933796298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45984.928933796298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45984.928933796298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45984.928933796298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45984.928933796298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45984.928933796298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45984.928933796298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45984.928933796298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45984.928933796298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45984.928933796298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45984.928933796298</v>
      </c>
      <c r="H405" s="95"/>
      <c r="I405" s="113" t="str">
        <f>IFERROR(VLOOKUP(D405,DB!A:F,6,0),"")</f>
        <v/>
      </c>
      <c r="J405" s="113" t="str">
        <f>IFERROR(VLOOKUP(D405,DB!A:G,7,0),"")</f>
        <v/>
      </c>
      <c r="K405" s="97"/>
      <c r="L405" s="91" t="str">
        <f>IFERROR(VLOOKUP(D405,DB!A:I,9,0),"")</f>
        <v/>
      </c>
    </row>
  </sheetData>
  <dataValidations count="2">
    <dataValidation allowBlank="1" showInputMessage="1" showErrorMessage="1" sqref="E1" xr:uid="{A4F81451-56CC-4543-9497-104C4E44EE4B}"/>
    <dataValidation type="list" allowBlank="1" showInputMessage="1" showErrorMessage="1" sqref="E2:E4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93.096873611109913</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58.740056481481588</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36.26782268518582</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3.5556351851846557</v>
      </c>
      <c r="H5" s="122">
        <v>45981.360798611109</v>
      </c>
      <c r="I5" s="109" t="str">
        <f>IFERROR(VLOOKUP(D5,DB!A:F,6,0),"")</f>
        <v>SCECO</v>
      </c>
      <c r="J5" s="109" t="str">
        <f>IFERROR(VLOOKUP(D5,DB!A:G,7,0),"")</f>
        <v>Dead</v>
      </c>
      <c r="K5" s="109" t="s">
        <v>39126</v>
      </c>
      <c r="L5" s="109" t="str">
        <f>IFERROR(VLOOKUP(D5,DB!A:I,9,0),"")</f>
        <v>Latis</v>
      </c>
    </row>
    <row r="6" spans="1:13">
      <c r="A6" s="109"/>
      <c r="B6" s="109" t="str">
        <f>IFERROR(VLOOKUP(D6,DB!A:K,11,0),"")</f>
        <v/>
      </c>
      <c r="C6" s="109"/>
      <c r="D6" s="109"/>
      <c r="E6" s="109"/>
      <c r="F6" s="109"/>
      <c r="G6" s="111">
        <f ca="1">IFERROR(NOW()-F6,"")</f>
        <v>45984.928933796298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45984.928933796298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45984.928933796298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45984.928933796298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45984.928933796298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45984.928933796298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45984.928933796298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45984.928933796298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45984.928933796298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45984.928933796298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45984.928933796298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45984.928933796298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45984.928933796298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45984.928933796298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45984.928933796298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45984.928933796298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45984.928933796298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45984.928933796298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45984.928933796298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45984.928933796298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45984.928933796298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45984.928933796298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45984.928933796298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45984.928933796298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45984.928933796298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45984.928933796298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45984.928933796298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45984.928933796298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45984.928933796298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45984.928933796298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45984.928933796298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45984.928933796298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45984.928933796298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45984.928933796298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45984.928933796298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45984.928933796298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45984.928933796298</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45984.928933796298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45984.928933796298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45984.928933796298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45984.928933796298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45984.928933796298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45984.928933796298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45984.928933796298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45984.928933796298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45984.928933796298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45984.928933796298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45984.928933796298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45984.928933796298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45984.928933796298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45984.928933796298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45984.928933796298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45984.928933796298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45984.928933796298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45984.928933796298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45984.928933796298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45984.928933796298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45984.928933796298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45984.928933796298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45984.928933796298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45984.928933796298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45984.928933796298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45984.928933796298</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45984.928933796298</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45984.928933796298</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5"/>
      <c r="B2" s="145" t="str">
        <f>IFERROR(VLOOKUP(D2,DB!A:K,11,0),"")</f>
        <v/>
      </c>
      <c r="C2" s="146"/>
      <c r="D2" s="145"/>
      <c r="E2" s="109"/>
      <c r="F2" s="150"/>
      <c r="G2" s="75">
        <f ca="1">IFERROR(NOW()-F2,"-")</f>
        <v>45984.928933796298</v>
      </c>
      <c r="H2" s="150"/>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45984.928933796298</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45984.928933796298</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45984.928933796298</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45984.928933796298</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45984.928933796298</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45984.928933796298</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45984.928933796298</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45984.928933796298</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45984.928933796298</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45984.928933796298</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45984.928933796298</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45984.928933796298</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45984.928933796298</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45984.928933796298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45984.928933796298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45984.928933796298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45984.928933796298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45984.928933796298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45984.928933796298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45984.928933796298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45984.928933796298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45984.928933796298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45984.928933796298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45984.928933796298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45984.928933796298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45984.928933796298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45984.928933796298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45984.928933796298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45984.928933796298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45984.928933796298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45984.928933796298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45984.928933796298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45984.928933796298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45984.928933796298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45984.928933796298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45984.928933796298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45984.928933796298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45984.928933796298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45984.928933796298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45984.928933796298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45984.928933796298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45984.928933796298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45984.928933796298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2025-11-23T19:19:38Z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