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38" documentId="120_S{2AC9BD13-BADA-5192-A53E-5A8FF88502F6}" xr6:coauthVersionLast="47" xr6:coauthVersionMax="47" xr10:uidLastSave="{975B19EB-DD53-4A62-95CE-F948BEDA33C0}"/>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I10" i="5"/>
  <c r="J10" i="5"/>
  <c r="L10" i="5"/>
  <c r="B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<sst xmlns="http://schemas.openxmlformats.org/spreadsheetml/2006/main" count="180277" uniqueCount="39123">
  <si>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</si>
  <si>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</si>
  <si>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</si>
  <si>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</si>
  <si>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</si>
  <si>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</si>
  <si>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</si>
  <si>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</si>
  <si>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</si>
  <si>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</si>
  <si>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</si>
  <si>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</si>
  <si>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</si>
  <si>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</si>
  <si>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</si>
  <si>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</si>
  <si>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</si>
  <si>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</si>
  <si>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</si>
  <si>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</si>
  <si>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</si>
  <si>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</si>
  <si>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</si>
  <si>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</si>
  <si>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</si>
  <si>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</si>
  <si>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</si>
  <si>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</si>
  <si>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</si>
  <si>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</si>
  <si>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</si>
  <si>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</si>
  <si>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</si>
  <si>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</si>
  <si>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</si>
  <si>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</si>
  <si>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</si>
  <si>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</si>
  <si>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</si>
  <si>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</si>
  <si>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</si>
  <si>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</si>
  <si>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</si>
  <si>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</si>
  <si>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</si>
  <si>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</si>
  <si>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</si>
  <si>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</si>
  <si>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</si>
  <si>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</si>
  <si>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</si>
  <si>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</si>
  <si>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</si>
  <si>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</si>
  <si>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</si>
  <si>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</si>
  <si>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</si>
  <si>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</si>
  <si>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</si>
  <si>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</si>
  <si>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</si>
  <si>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</si>
  <si>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</si>
  <si>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</si>
  <si>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</si>
  <si>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</si>
  <si>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</si>
  <si>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</si>
  <si>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</si>
  <si>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</si>
  <si>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</si>
  <si>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</si>
  <si>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</si>
  <si>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</si>
  <si>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</si>
  <si>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</si>
  <si>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</si>
  <si>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</si>
  <si>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</si>
  <si>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</si>
  <si>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</si>
  <si>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</si>
  <si>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</si>
  <si>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</si>
  <si>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</si>
  <si>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</si>
  <si>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</si>
  <si>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</si>
  <si>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</si>
  <si>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</si>
  <si>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</si>
  <si>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</si>
  <si>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</si>
  <si>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</si>
  <si>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</si>
  <si>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</si>
  <si>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</si>
  <si>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</si>
  <si>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</si>
  <si>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</si>
  <si>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</si>
  <si>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</si>
  <si>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</si>
  <si>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</si>
  <si>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</si>
  <si>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</si>
  <si>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</si>
  <si>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</si>
  <si>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</si>
  <si>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</si>
  <si>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</si>
  <si>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</si>
  <si>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</si>
  <si>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</si>
  <si>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</si>
  <si>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</si>
  <si>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</si>
  <si>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</si>
  <si>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</si>
  <si>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</si>
  <si>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</si>
  <si>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</si>
  <si>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</si>
  <si>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</si>
  <si>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</si>
  <si>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</si>
  <si>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</si>
  <si>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</si>
  <si>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</si>
  <si>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</si>
  <si>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</si>
  <si>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</si>
  <si>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</si>
  <si>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</si>
  <si>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</si>
  <si>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</si>
  <si>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</si>
  <si>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</si>
  <si>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</si>
  <si>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</si>
  <si>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</si>
  <si>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</si>
  <si>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</si>
  <si>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</si>
  <si>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</si>
  <si>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</si>
  <si>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</si>
  <si>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</si>
  <si>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</si>
  <si>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</si>
  <si>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</si>
  <si>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</si>
  <si>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</si>
  <si>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</si>
  <si>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</si>
  <si>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</si>
  <si>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</si>
  <si>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</si>
  <si>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</si>
  <si>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</si>
  <si>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</si>
  <si>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</si>
  <si>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</si>
  <si>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</si>
  <si>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</si>
  <si>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</si>
  <si>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</si>
  <si>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</si>
  <si>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</si>
  <si>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</si>
  <si>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</si>
  <si>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</si>
  <si>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</si>
  <si>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</si>
  <si>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</si>
  <si>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</si>
  <si>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</si>
  <si>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</si>
  <si>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</si>
  <si>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</si>
  <si>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</si>
  <si>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</si>
  <si>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</si>
  <si>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</si>
  <si>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</si>
  <si>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</si>
  <si>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</si>
  <si>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</si>
  <si>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</si>
  <si>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</si>
  <si>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</si>
  <si>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</si>
  <si>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</si>
  <si>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</si>
  <si>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</si>
  <si>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</si>
  <si>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</si>
  <si>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</si>
  <si>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</si>
  <si>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</si>
  <si>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</si>
  <si>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</si>
  <si>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</si>
  <si>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</si>
  <si>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</si>
  <si>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</si>
  <si>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</si>
  <si>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</si>
  <si>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</si>
  <si>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</si>
  <si>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</si>
  <si>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</si>
  <si>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</si>
  <si>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</si>
  <si>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</si>
  <si>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</si>
  <si>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</si>
  <si>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</si>
  <si>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</si>
  <si>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</si>
  <si>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</si>
  <si>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</si>
  <si>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</si>
  <si>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</si>
  <si>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</si>
  <si>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</si>
  <si>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</si>
  <si>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</si>
  <si>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</si>
  <si>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</si>
  <si>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</si>
  <si>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</si>
  <si>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</si>
  <si>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</si>
  <si>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</si>
  <si>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</si>
  <si>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</si>
  <si>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</si>
  <si>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</si>
  <si>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</si>
  <si>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</si>
  <si>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</si>
  <si>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</si>
  <si>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</si>
  <si>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</si>
  <si>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</si>
  <si>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</si>
  <si>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</si>
  <si>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</si>
  <si>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</si>
  <si>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</si>
  <si>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</si>
  <si>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</si>
  <si>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</si>
  <si>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</si>
  <si>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</si>
  <si>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</si>
  <si>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</si>
  <si>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</si>
  <si>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</si>
  <si>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</si>
  <si>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</si>
  <si>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</si>
  <si>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</si>
  <si>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</si>
  <si>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</si>
  <si>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</si>
  <si>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</si>
  <si>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</si>
  <si>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</si>
  <si>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</si>
  <si>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</si>
  <si>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</si>
  <si>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</si>
  <si>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</si>
  <si>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</si>
  <si>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</si>
  <si>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</si>
  <si>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</si>
  <si>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</si>
  <si>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</si>
  <si>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</si>
  <si>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</si>
  <si>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</si>
  <si>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</si>
  <si>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</si>
  <si>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</si>
  <si>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</si>
  <si>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</si>
  <si>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</si>
  <si>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</si>
  <si>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</si>
  <si>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</si>
  <si>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</si>
  <si>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</si>
  <si>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</si>
  <si>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</si>
  <si>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</si>
  <si>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</si>
  <si>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</si>
  <si>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</si>
  <si>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</si>
  <si>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</si>
  <si>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</si>
  <si>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</si>
  <si>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</si>
  <si>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</si>
  <si>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</si>
  <si>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</si>
  <si>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</si>
  <si>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</si>
  <si>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</si>
  <si>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</si>
  <si>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</si>
  <si>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</si>
  <si>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</si>
  <si>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</si>
  <si>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</si>
  <si>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</si>
  <si>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</si>
  <si>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</si>
  <si>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</si>
  <si>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</si>
  <si>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</si>
  <si>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</si>
  <si>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</si>
  <si>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</si>
  <si>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</si>
  <si>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</si>
  <si>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</si>
  <si>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</si>
  <si>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</si>
  <si>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</si>
  <si>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</si>
  <si>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</si>
  <si>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</si>
  <si>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</si>
  <si>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</si>
  <si>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</si>
  <si>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</si>
  <si>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</si>
  <si>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</si>
  <si>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</si>
  <si>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</si>
  <si>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</si>
  <si>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</si>
  <si>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</si>
  <si>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</si>
  <si>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</si>
  <si>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</si>
  <si>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</si>
  <si>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</si>
  <si>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</si>
  <si>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</si>
  <si>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</si>
  <si>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</si>
  <si>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</si>
  <si>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</si>
  <si>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</si>
  <si>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</si>
  <si>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</si>
  <si>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</si>
  <si>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</si>
  <si>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</si>
  <si>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</si>
  <si>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</si>
  <si>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</si>
  <si>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</si>
  <si>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</si>
  <si>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</si>
  <si>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</si>
  <si>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</si>
  <si>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</si>
  <si>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</si>
  <si>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</si>
  <si>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</si>
  <si>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</si>
  <si>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</si>
  <si>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</si>
  <si>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</si>
  <si>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</si>
  <si>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</si>
  <si>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</si>
  <si>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</si>
  <si>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</si>
  <si>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</si>
  <si>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</si>
  <si>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</si>
  <si>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</si>
  <si>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</si>
  <si>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</si>
  <si>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</si>
  <si>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</si>
  <si>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</si>
  <si>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</si>
  <si>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</si>
  <si>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</si>
  <si>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</si>
  <si>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</si>
  <si>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</si>
  <si>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</si>
  <si>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</si>
  <si>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</si>
  <si>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</si>
  <si>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</si>
  <si>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</si>
  <si>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</si>
  <si>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</si>
  <si>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</si>
  <si>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</si>
  <si>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</si>
  <si>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</si>
  <si>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</si>
  <si>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</si>
  <si>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</si>
  <si>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</si>
  <si>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</si>
  <si>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</si>
  <si>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</si>
  <si>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</si>
  <si>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</si>
  <si>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</si>
  <si>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</si>
  <si>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</si>
  <si>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</si>
  <si>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</si>
  <si>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</si>
  <si>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</si>
  <si>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</si>
  <si>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</si>
  <si>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</si>
  <si>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</si>
  <si>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</si>
  <si>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</si>
  <si>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</si>
  <si>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</si>
  <si>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</si>
  <si>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</si>
  <si>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</si>
  <si>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</si>
  <si>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</si>
  <si>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</si>
  <si>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</si>
  <si>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</si>
  <si>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</si>
  <si>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</si>
  <si>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</si>
  <si>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</si>
  <si>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</si>
  <si>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</si>
  <si>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</si>
  <si>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</si>
  <si>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</si>
  <si>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</si>
  <si>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</si>
  <si>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</si>
  <si>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</si>
  <si>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</si>
  <si>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</si>
  <si>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</si>
  <si>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</si>
  <si>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</si>
  <si>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</si>
  <si>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</si>
  <si>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</si>
  <si>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</si>
  <si>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</si>
  <si>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</si>
  <si>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</si>
  <si>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</si>
  <si>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</si>
  <si>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</si>
  <si>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</si>
  <si>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</si>
  <si>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</si>
  <si>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</si>
  <si>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</si>
  <si>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</si>
  <si>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</si>
  <si>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</si>
  <si>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</si>
  <si>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</si>
  <si>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</si>
  <si>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</si>
  <si>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</si>
  <si>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</si>
  <si>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</si>
  <si>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</si>
  <si>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</si>
  <si>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</si>
  <si>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</si>
  <si>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</si>
  <si>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</si>
  <si>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</si>
  <si>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</si>
  <si>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</si>
  <si>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</si>
  <si>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</si>
  <si>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</si>
  <si>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</si>
  <si>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</si>
  <si>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</si>
  <si>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</si>
  <si>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</si>
  <si>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</si>
  <si>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</si>
  <si>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</si>
  <si>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</si>
  <si>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</si>
  <si>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</si>
  <si>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</si>
  <si>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</si>
  <si>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</si>
  <si>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</si>
  <si>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</si>
  <si>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</si>
  <si>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</si>
  <si>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</si>
  <si>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</si>
  <si>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</si>
  <si>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</si>
  <si>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</si>
  <si>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</si>
  <si>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</si>
  <si>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</si>
  <si>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</si>
  <si>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</si>
  <si>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</si>
  <si>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</si>
  <si>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</si>
  <si>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</si>
  <si>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</si>
  <si>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</si>
  <si>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</si>
  <si>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</si>
  <si>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</si>
  <si>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</si>
  <si>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</si>
  <si>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</si>
  <si>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</si>
  <si>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</si>
  <si>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</si>
  <si>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</si>
  <si>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</si>
  <si>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</si>
  <si>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</si>
  <si>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</si>
  <si>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</si>
  <si>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</si>
  <si>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</si>
  <si>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</si>
  <si>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</si>
  <si>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</si>
  <si>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</si>
  <si>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</si>
  <si>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</si>
  <si>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</si>
  <si>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</si>
  <si>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</si>
  <si>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</si>
  <si>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</si>
  <si>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</si>
  <si>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</si>
  <si>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</si>
  <si>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</si>
  <si>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</si>
  <si>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</si>
  <si>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</si>
  <si>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</si>
  <si>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</si>
  <si>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</si>
  <si>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</si>
  <si>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</si>
  <si>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</si>
  <si>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</si>
  <si>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</si>
  <si>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</si>
  <si>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</si>
  <si>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</si>
  <si>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</si>
  <si>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</si>
  <si>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</si>
  <si>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</si>
  <si>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</si>
  <si>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</si>
  <si>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</si>
  <si>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</si>
  <si>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</si>
  <si>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</si>
  <si>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</si>
  <si>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</si>
  <si>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</si>
  <si>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</si>
  <si>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</si>
  <si>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</si>
  <si>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</si>
  <si>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</si>
  <si>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</si>
  <si>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</si>
  <si>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</si>
  <si>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</si>
  <si>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</si>
  <si>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</si>
  <si>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</si>
  <si>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</si>
  <si>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</si>
  <si>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</si>
  <si>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</si>
  <si>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</si>
  <si>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</si>
  <si>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</si>
  <si>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</si>
  <si>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</si>
  <si>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</si>
  <si>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</si>
  <si>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</si>
  <si>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</si>
  <si>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</si>
  <si>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</si>
  <si>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</si>
  <si>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</si>
  <si>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</si>
  <si>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</si>
  <si>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</si>
  <si>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</si>
  <si>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</si>
  <si>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</si>
  <si>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</si>
  <si>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</si>
  <si>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</si>
  <si>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</si>
  <si>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</si>
  <si>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</si>
  <si>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</si>
  <si>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</si>
  <si>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</si>
  <si>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</si>
  <si>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</si>
  <si>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</si>
  <si>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</si>
  <si>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</si>
  <si>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</si>
  <si>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</si>
  <si>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</si>
  <si>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</si>
  <si>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</si>
  <si>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</si>
  <si>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</si>
  <si>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</si>
  <si>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</si>
  <si>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</si>
  <si>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</si>
  <si>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</si>
  <si>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</si>
  <si>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</si>
  <si>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</si>
  <si>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</si>
  <si>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</si>
  <si>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</si>
  <si>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</si>
  <si>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</si>
  <si>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</si>
  <si>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</si>
  <si>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</si>
  <si>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</si>
  <si>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</si>
  <si>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</si>
  <si>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</si>
  <si>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</si>
  <si>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</si>
  <si>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</si>
  <si>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</si>
  <si>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</si>
  <si>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</si>
  <si>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</si>
  <si>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</si>
  <si>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</si>
  <si>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</si>
  <si>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</si>
  <si>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</si>
  <si>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</si>
  <si>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</si>
  <si>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</si>
  <si>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</si>
  <si>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</si>
  <si>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</si>
  <si>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</si>
  <si>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</si>
  <si>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</si>
  <si>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</si>
  <si>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</si>
  <si>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</si>
  <si>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</si>
  <si>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</si>
  <si>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</si>
  <si>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</si>
  <si>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</si>
  <si>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</si>
  <si>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</si>
  <si>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</si>
  <si>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</si>
  <si>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</si>
  <si>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</si>
  <si>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</si>
  <si>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</si>
  <si>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</si>
  <si>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</si>
  <si>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</si>
  <si>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</si>
  <si>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</si>
  <si>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</si>
  <si>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</si>
  <si>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</si>
  <si>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</si>
  <si>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</si>
  <si>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</si>
  <si>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</si>
  <si>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</si>
  <si>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</si>
  <si>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</si>
  <si>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</si>
  <si>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</si>
  <si>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</si>
  <si>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</si>
  <si>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</si>
  <si>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</si>
  <si>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</si>
  <si>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</si>
  <si>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</si>
  <si>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</si>
  <si>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</si>
  <si>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</si>
  <si>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</si>
  <si>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</si>
  <si>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</si>
  <si>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</si>
  <si>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</si>
  <si>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</si>
  <si>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</si>
  <si>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</si>
  <si>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</si>
  <si>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</si>
  <si>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</si>
  <si>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</si>
  <si>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</si>
  <si>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</si>
  <si>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</si>
  <si>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</si>
  <si>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</si>
  <si>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</si>
  <si>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</si>
  <si>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</si>
  <si>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</si>
  <si>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</si>
  <si>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</si>
  <si>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</si>
  <si>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</si>
  <si>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</si>
  <si>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</si>
  <si>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</si>
  <si>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</si>
  <si>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</si>
  <si>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</si>
  <si>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</si>
  <si>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</si>
  <si>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</si>
  <si>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</si>
  <si>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</si>
  <si>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</si>
  <si>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</si>
  <si>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</si>
  <si>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</si>
  <si>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</si>
  <si>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</si>
  <si>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</si>
  <si>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</si>
  <si>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</si>
  <si>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</si>
  <si>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</si>
  <si>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</si>
  <si>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</si>
  <si>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</si>
  <si>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</si>
  <si>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</si>
  <si>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</si>
  <si>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</si>
  <si>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</si>
  <si>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</si>
  <si>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</si>
  <si>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</si>
  <si>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</si>
  <si>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</si>
  <si>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</si>
  <si>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</si>
  <si>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</si>
  <si>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</si>
  <si>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</si>
  <si>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</si>
  <si>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</si>
  <si>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</si>
  <si>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</si>
  <si>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</si>
  <si>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</si>
  <si>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</si>
  <si>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</si>
  <si>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</si>
  <si>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</si>
  <si>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</si>
  <si>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</si>
  <si>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</si>
  <si>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</si>
  <si>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</si>
  <si>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</si>
  <si>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</si>
  <si>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</si>
  <si>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</si>
  <si>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</si>
  <si>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</si>
  <si>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</si>
  <si>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</si>
  <si>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</si>
  <si>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</si>
  <si>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</si>
  <si>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</si>
  <si>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</si>
  <si>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</si>
  <si>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</si>
  <si>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</si>
  <si>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</si>
  <si>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</si>
  <si>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</si>
  <si>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</si>
  <si>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</si>
  <si>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</si>
  <si>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</si>
  <si>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</si>
  <si>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</si>
  <si>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</si>
  <si>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</si>
  <si>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</si>
  <si>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</si>
  <si>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</si>
  <si>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</si>
  <si>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</si>
  <si>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</si>
  <si>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</si>
  <si>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</si>
  <si>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</si>
  <si>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</si>
  <si>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</si>
  <si>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</si>
  <si>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</si>
  <si>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</si>
  <si>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</si>
  <si>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</si>
  <si>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</si>
  <si>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</si>
  <si>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</si>
  <si>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</si>
  <si>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</si>
  <si>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</si>
  <si>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</si>
  <si>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</si>
  <si>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</si>
  <si>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</si>
  <si>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</si>
  <si>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</si>
  <si>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</si>
  <si>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</si>
  <si>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</si>
  <si>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</si>
  <si>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</si>
  <si>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</si>
  <si>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</si>
  <si>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</si>
  <si>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</si>
  <si>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</si>
  <si>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</si>
  <si>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</si>
  <si>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</si>
  <si>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</si>
  <si>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</si>
  <si>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</si>
  <si>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</si>
  <si>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</si>
  <si>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</si>
  <si>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</si>
  <si>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</si>
  <si>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</si>
  <si>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</si>
  <si>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</si>
  <si>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</si>
  <si>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</si>
  <si>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</si>
  <si>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</si>
  <si>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</si>
  <si>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</si>
  <si>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</si>
  <si>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</si>
  <si>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</si>
  <si>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</si>
  <si>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</si>
  <si>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</si>
  <si>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</si>
  <si>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</si>
  <si>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</si>
  <si>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</si>
  <si>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</si>
  <si>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</si>
  <si>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</si>
  <si>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</si>
  <si>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</si>
  <si>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</si>
  <si>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</si>
  <si>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</si>
  <si>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</si>
  <si>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</si>
  <si>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</si>
  <si>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</si>
  <si>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</si>
  <si>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</si>
  <si>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</si>
  <si>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</si>
  <si>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</si>
  <si>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</si>
  <si>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</si>
  <si>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</si>
  <si>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</si>
  <si>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</si>
  <si>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</si>
  <si>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</si>
  <si>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</si>
  <si>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</si>
  <si>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</si>
  <si>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</si>
  <si>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</si>
  <si>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</si>
  <si>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</si>
  <si>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</si>
  <si>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</si>
  <si>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</si>
  <si>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</si>
  <si>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</si>
  <si>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</si>
  <si>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</si>
  <si>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</si>
  <si>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</si>
  <si>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</si>
  <si>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</si>
  <si>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</si>
  <si>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</si>
  <si>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</si>
  <si>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</si>
  <si>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</si>
  <si>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</si>
  <si>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</si>
  <si>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</si>
  <si>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</si>
  <si>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</si>
  <si>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</si>
  <si>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</si>
  <si>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</si>
  <si>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</si>
  <si>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</si>
  <si>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</si>
  <si>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</si>
  <si>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</si>
  <si>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</si>
  <si>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</si>
  <si>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</si>
  <si>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</si>
  <si>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</si>
  <si>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</si>
  <si>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</si>
  <si>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</si>
  <si>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</si>
  <si>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</si>
  <si>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</si>
  <si>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</si>
  <si>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</si>
  <si>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</si>
  <si>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</si>
  <si>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</si>
  <si>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</si>
  <si>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</si>
  <si>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</si>
  <si>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</si>
  <si>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</si>
  <si>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</si>
  <si>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</si>
  <si>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</si>
  <si>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</si>
  <si>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</si>
  <si>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</si>
  <si>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</si>
  <si>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</si>
  <si>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</si>
  <si>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</si>
  <si>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</si>
  <si>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</si>
  <si>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</si>
  <si>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</si>
  <si>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</si>
  <si>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</si>
  <si>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</si>
  <si>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</si>
  <si>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</si>
  <si>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</si>
  <si>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</si>
  <si>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</si>
  <si>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</si>
  <si>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</si>
  <si>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</si>
  <si>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</si>
  <si>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</si>
  <si>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</si>
  <si>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</si>
  <si>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</si>
  <si>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</si>
  <si>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</si>
  <si>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</si>
  <si>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</si>
  <si>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</si>
  <si>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</si>
  <si>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</si>
  <si>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</si>
  <si>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</si>
  <si>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</si>
  <si>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</si>
  <si>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</si>
  <si>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</si>
  <si>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</si>
  <si>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</si>
  <si>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</si>
  <si>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</si>
  <si>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</si>
  <si>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</si>
  <si>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</si>
  <si>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</si>
  <si>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</si>
  <si>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</si>
  <si>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</si>
  <si>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</si>
  <si>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</si>
  <si>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</si>
  <si>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</si>
  <si>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</si>
  <si>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</si>
  <si>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</si>
  <si>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</si>
  <si>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</si>
  <si>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</si>
  <si>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</si>
  <si>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</si>
  <si>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</si>
  <si>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</si>
  <si>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</si>
  <si>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</si>
  <si>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</si>
  <si>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</si>
  <si>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</si>
  <si>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</si>
  <si>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</si>
  <si>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</si>
  <si>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</si>
  <si>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</si>
  <si>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</si>
  <si>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</si>
  <si>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</si>
  <si>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</si>
  <si>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</si>
  <si>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</si>
  <si>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</si>
  <si>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</si>
  <si>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</si>
  <si>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</si>
  <si>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</si>
  <si>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</si>
  <si>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</si>
  <si>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</si>
  <si>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</si>
  <si>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</si>
  <si>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</si>
  <si>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</si>
  <si>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</si>
  <si>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</si>
  <si>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</si>
  <si>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</si>
  <si>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</si>
  <si>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</si>
  <si>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</si>
  <si>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</si>
  <si>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</si>
  <si>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</si>
  <si>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</si>
  <si>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</si>
  <si>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</si>
  <si>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</si>
  <si>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</si>
  <si>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</si>
  <si>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</si>
  <si>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</si>
  <si>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</si>
  <si>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</si>
  <si>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</si>
  <si>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</si>
  <si>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</si>
  <si>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</si>
  <si>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</si>
  <si>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</si>
  <si>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</si>
  <si>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</si>
  <si>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</si>
  <si>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</si>
  <si>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</si>
  <si>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</si>
  <si>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</si>
  <si>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</si>
  <si>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</si>
  <si>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</si>
  <si>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</si>
  <si>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</si>
  <si>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</si>
  <si>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</si>
  <si>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</si>
  <si>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</si>
  <si>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</si>
  <si>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</si>
  <si>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</si>
  <si>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</si>
  <si>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</si>
  <si>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</si>
  <si>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</si>
  <si>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</si>
  <si>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</si>
  <si>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</si>
  <si>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</si>
  <si>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</si>
  <si>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</si>
  <si>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</si>
  <si>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</si>
  <si>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</si>
  <si>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</si>
  <si>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</si>
  <si>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</si>
  <si>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</si>
  <si>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</si>
  <si>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</si>
  <si>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</si>
  <si>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</si>
  <si>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</si>
  <si>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</si>
  <si>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</si>
  <si>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</si>
  <si>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</si>
  <si>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</si>
  <si>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</si>
  <si>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</si>
  <si>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</si>
  <si>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</si>
  <si>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</si>
  <si>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</si>
  <si>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</si>
  <si>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</si>
  <si>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</si>
  <si>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</si>
  <si>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</si>
  <si>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</si>
  <si>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</si>
  <si>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</si>
  <si>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</si>
  <si>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</si>
  <si>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</si>
  <si>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</si>
  <si>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</si>
  <si>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</si>
  <si>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</si>
  <si>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</si>
  <si>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</si>
  <si>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</si>
  <si>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</si>
  <si>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</si>
  <si>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</si>
  <si>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</si>
  <si>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</si>
  <si>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</si>
  <si>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</si>
  <si>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</si>
  <si>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</si>
  <si>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</si>
  <si>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</si>
  <si>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</si>
  <si>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</si>
  <si>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</si>
  <si>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</si>
  <si>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</si>
  <si>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</si>
  <si>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</si>
  <si>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</si>
  <si>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</si>
  <si>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</si>
  <si>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</si>
  <si>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</si>
  <si>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</si>
  <si>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</si>
  <si>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</si>
  <si>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</si>
  <si>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</si>
  <si>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</si>
  <si>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</si>
  <si>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</si>
  <si>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</si>
  <si>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</si>
  <si>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</si>
  <si>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</si>
  <si>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</si>
  <si>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</si>
  <si>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</si>
  <si>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</si>
  <si>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</si>
  <si>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</si>
  <si>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</si>
  <si>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</si>
  <si>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</si>
  <si>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</si>
  <si>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</si>
  <si>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</si>
  <si>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</si>
  <si>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</si>
  <si>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</si>
  <si>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</si>
  <si>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</si>
  <si>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</si>
  <si>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</si>
  <si>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</si>
  <si>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</si>
  <si>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</si>
  <si>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</si>
  <si>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</si>
  <si>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</si>
  <si>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</si>
  <si>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</si>
  <si>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</si>
  <si>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</si>
  <si>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</si>
  <si>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</si>
  <si>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</si>
  <si>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</si>
  <si>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</si>
  <si>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</si>
  <si>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</si>
  <si>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</si>
  <si>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</si>
  <si>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</si>
  <si>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</si>
  <si>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</si>
  <si>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</si>
  <si>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</si>
  <si>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</si>
  <si>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</si>
  <si>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</si>
  <si>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</si>
  <si>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</si>
  <si>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</si>
  <si>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</si>
  <si>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</si>
  <si>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</si>
  <si>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</si>
  <si>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</si>
  <si>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</si>
  <si>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</si>
  <si>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</si>
  <si>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</si>
  <si>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</si>
  <si>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</si>
  <si>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</si>
  <si>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</si>
  <si>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</si>
  <si>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</si>
  <si>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</si>
  <si>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</si>
  <si>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</si>
  <si>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</si>
  <si>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</si>
  <si>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</si>
  <si>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</si>
  <si>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</si>
  <si>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</si>
  <si>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</si>
  <si>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</si>
  <si>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</si>
  <si>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</si>
  <si>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</si>
  <si>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</si>
  <si>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</si>
  <si>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</si>
  <si>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</si>
  <si>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</si>
  <si>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</si>
  <si>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</si>
  <si>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</si>
  <si>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</si>
  <si>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</si>
  <si>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</si>
  <si>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</si>
  <si>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</si>
  <si>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</si>
  <si>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</si>
  <si>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</si>
  <si>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</si>
  <si>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</si>
  <si>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</si>
  <si>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</si>
  <si>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</si>
  <si>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</si>
  <si>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</si>
  <si>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</si>
  <si>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</si>
  <si>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</si>
  <si>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</si>
  <si>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</si>
  <si>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</si>
  <si>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</si>
  <si>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</si>
  <si>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</si>
  <si>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</si>
  <si>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</si>
  <si>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</si>
  <si>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</si>
  <si>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</si>
  <si>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</si>
  <si>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</si>
  <si>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</si>
  <si>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</si>
  <si>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</si>
  <si>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</si>
  <si>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</si>
  <si>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</si>
  <si>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</si>
  <si>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</si>
  <si>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</si>
  <si>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</si>
  <si>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</si>
  <si>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</si>
  <si>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</si>
  <si>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</si>
  <si>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</si>
  <si>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</si>
  <si>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</si>
  <si>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</si>
  <si>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</si>
  <si>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</si>
  <si>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</si>
  <si>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</si>
  <si>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</si>
  <si>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</si>
  <si>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</si>
  <si>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</si>
  <si>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</si>
  <si>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</si>
  <si>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</si>
  <si>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</si>
  <si>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</si>
  <si>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</si>
  <si>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</si>
  <si>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</si>
  <si>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</si>
  <si>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</si>
  <si>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</si>
  <si>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</si>
  <si>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</si>
  <si>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</si>
  <si>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</si>
  <si>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</si>
  <si>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</si>
  <si>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</si>
  <si>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</si>
  <si>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</si>
  <si>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</si>
  <si>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</si>
  <si>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</si>
  <si>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</si>
  <si>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</si>
  <si>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</si>
  <si>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</si>
  <si>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</si>
  <si>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</si>
  <si>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</si>
  <si>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</si>
  <si>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</si>
  <si>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</si>
  <si>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</si>
  <si>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</si>
  <si>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</si>
  <si>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</si>
  <si>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</si>
  <si>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</si>
  <si>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</si>
  <si>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</si>
  <si>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</si>
  <si>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</si>
  <si>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</si>
  <si>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</si>
  <si>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</si>
  <si>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</si>
  <si>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</si>
  <si>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</si>
  <si>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</si>
  <si>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</si>
  <si>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</si>
  <si>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</si>
  <si>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</si>
  <si>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</si>
  <si>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</si>
  <si>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</si>
  <si>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</si>
  <si>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</si>
  <si>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</si>
  <si>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</si>
  <si>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</si>
  <si>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</si>
  <si>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</si>
  <si>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</si>
  <si>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</si>
  <si>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</si>
  <si>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</si>
  <si>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</si>
  <si>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</si>
  <si>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</si>
  <si>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</si>
  <si>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</si>
  <si>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</si>
  <si>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</si>
  <si>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</si>
  <si>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</si>
  <si>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</si>
  <si>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</si>
  <si>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</si>
  <si>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</si>
  <si>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</si>
  <si>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</si>
  <si>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</si>
  <si>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</si>
  <si>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</si>
  <si>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</si>
  <si>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</si>
  <si>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</si>
  <si>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</si>
  <si>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</si>
  <si>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</si>
  <si>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</si>
  <si>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</si>
  <si>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</si>
  <si>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</si>
  <si>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</si>
  <si>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</si>
  <si>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</si>
  <si>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</si>
  <si>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</si>
  <si>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</si>
  <si>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</si>
  <si>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</si>
  <si>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</si>
  <si>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</si>
  <si>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</si>
  <si>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</si>
  <si>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</si>
  <si>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</si>
  <si>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</si>
  <si>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</si>
  <si>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</si>
  <si>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</si>
  <si>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</si>
  <si>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</si>
  <si>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</si>
  <si>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</si>
  <si>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</si>
  <si>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</si>
  <si>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</si>
  <si>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</si>
  <si>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</si>
  <si>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</si>
  <si>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</si>
  <si>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</si>
  <si>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</si>
  <si>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</si>
  <si>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</si>
  <si>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</si>
  <si>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</si>
  <si>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</si>
  <si>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</si>
  <si>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</si>
  <si>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</si>
  <si>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</si>
  <si>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</si>
  <si>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</si>
  <si>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</si>
  <si>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</si>
  <si>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</si>
  <si>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</si>
  <si>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</si>
  <si>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</si>
  <si>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</si>
  <si>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</si>
  <si>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</si>
  <si>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</si>
  <si>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</si>
  <si>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</si>
  <si>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</si>
  <si>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</si>
  <si>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</si>
  <si>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</si>
  <si>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</si>
  <si>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</si>
  <si>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</si>
  <si>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</si>
  <si>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</si>
  <si>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</si>
  <si>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</si>
  <si>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</si>
  <si>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</si>
  <si>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</si>
  <si>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</si>
  <si>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</si>
  <si>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</si>
  <si>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</si>
  <si>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</si>
  <si>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</si>
  <si>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</si>
  <si>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</si>
  <si>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</si>
  <si>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</si>
  <si>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</si>
  <si>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</si>
  <si>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</si>
  <si>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</si>
  <si>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</si>
  <si>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</si>
  <si>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</si>
  <si>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</si>
  <si>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</si>
  <si>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</si>
  <si>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</si>
  <si>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</si>
  <si>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</si>
  <si>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</si>
  <si>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</si>
  <si>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</si>
  <si>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</si>
  <si>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</si>
  <si>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</si>
  <si>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</si>
  <si>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</si>
  <si>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</si>
  <si>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</si>
  <si>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</si>
  <si>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</si>
  <si>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</si>
  <si>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</si>
  <si>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</si>
  <si>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</si>
  <si>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</si>
  <si>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</si>
  <si>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</si>
  <si>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</si>
  <si>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</si>
  <si>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</si>
  <si>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</si>
  <si>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</si>
  <si>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</si>
  <si>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</si>
  <si>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</si>
  <si>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</si>
  <si>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</si>
  <si>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</si>
  <si>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</si>
  <si>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</si>
  <si>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</si>
  <si>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</si>
  <si>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</si>
  <si>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</si>
  <si>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</si>
  <si>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</si>
  <si>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</si>
  <si>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</si>
  <si>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</si>
  <si>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</si>
  <si>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</si>
  <si>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</si>
  <si>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</si>
  <si>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</si>
  <si>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</si>
  <si>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</si>
  <si>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</si>
  <si>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</si>
  <si>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</si>
  <si>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</si>
  <si>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</si>
  <si>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</si>
  <si>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</si>
  <si>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</si>
  <si>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</si>
  <si>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</si>
  <si>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</si>
  <si>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</si>
  <si>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</si>
  <si>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</si>
  <si>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</si>
  <si>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</si>
  <si>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</si>
  <si>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</si>
  <si>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</si>
  <si>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</si>
  <si>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</si>
  <si>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</si>
  <si>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</si>
  <si>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</si>
  <si>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</si>
  <si>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</si>
  <si>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</si>
  <si>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</si>
  <si>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</si>
  <si>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</si>
  <si>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</si>
  <si>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</si>
  <si>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</si>
  <si>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</si>
  <si>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</si>
  <si>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</si>
  <si>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</si>
  <si>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</si>
  <si>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</si>
  <si>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</si>
  <si>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</si>
  <si>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</si>
  <si>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</si>
  <si>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</si>
  <si>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</si>
  <si>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</si>
  <si>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</si>
  <si>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</si>
  <si>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</si>
  <si>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</si>
  <si>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</si>
  <si>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</si>
  <si>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</si>
  <si>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</si>
  <si>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</si>
  <si>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</si>
  <si>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</si>
  <si>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</si>
  <si>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</si>
  <si>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</si>
  <si>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</si>
  <si>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</si>
  <si>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</si>
  <si>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</si>
  <si>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</si>
  <si>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</si>
  <si>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</si>
  <si>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</si>
  <si>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</si>
  <si>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</si>
  <si>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</si>
  <si>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</si>
  <si>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</si>
  <si>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</si>
  <si>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</si>
  <si>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</si>
  <si>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</si>
  <si>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</si>
  <si>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</si>
  <si>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</si>
  <si>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</si>
  <si>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</si>
  <si>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</si>
  <si>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</si>
  <si>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</si>
  <si>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</si>
  <si>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</si>
  <si>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</si>
  <si>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</si>
  <si>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</si>
  <si>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</si>
  <si>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</si>
  <si>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</si>
  <si>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</si>
  <si>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</si>
  <si>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</si>
  <si>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</si>
  <si>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</si>
  <si>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</si>
  <si>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</si>
  <si>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</si>
  <si>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</si>
  <si>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</si>
  <si>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</si>
  <si>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</si>
  <si>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</si>
  <si>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</si>
  <si>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</si>
  <si>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</si>
  <si>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</si>
  <si>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</si>
  <si>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</si>
  <si>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</si>
  <si>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</si>
  <si>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</si>
  <si>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</si>
  <si>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</si>
  <si>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</si>
  <si>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</si>
  <si>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</si>
  <si>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</si>
  <si>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</si>
  <si>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</si>
  <si>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</si>
  <si>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</si>
  <si>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</si>
  <si>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</si>
  <si>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</si>
  <si>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</si>
  <si>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</si>
  <si>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</si>
  <si>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</si>
  <si>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</si>
  <si>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</si>
  <si>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</si>
  <si>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</si>
  <si>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</si>
  <si>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</si>
  <si>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</si>
  <si>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</si>
  <si>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</si>
  <si>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</si>
  <si>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</si>
  <si>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</si>
  <si>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</si>
  <si>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</si>
  <si>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</si>
  <si>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</si>
  <si>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</si>
  <si>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</si>
  <si>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</si>
  <si>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</si>
  <si>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</si>
  <si>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</si>
  <si>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</si>
  <si>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</si>
  <si>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</si>
  <si>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</si>
  <si>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</si>
  <si>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</si>
  <si>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</si>
  <si>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</si>
  <si>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</si>
  <si>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</si>
  <si>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</si>
  <si>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</si>
  <si>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</si>
  <si>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</si>
  <si>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</si>
  <si>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</si>
  <si>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</si>
  <si>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</si>
  <si>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</si>
  <si>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</si>
  <si>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</si>
  <si>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</si>
  <si>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</si>
  <si>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</si>
  <si>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</si>
  <si>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</si>
  <si>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</si>
  <si>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</si>
  <si>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</si>
  <si>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</si>
  <si>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</si>
  <si>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</si>
  <si>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</si>
  <si>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</si>
  <si>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</si>
  <si>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</si>
  <si>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</si>
  <si>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</si>
  <si>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</si>
  <si>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</si>
  <si>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</si>
  <si>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</si>
  <si>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</si>
  <si>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</si>
  <si>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</si>
  <si>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</si>
  <si>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</si>
  <si>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</si>
  <si>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</si>
  <si>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</si>
  <si>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</si>
  <si>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</si>
  <si>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</si>
  <si>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</si>
  <si>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</si>
  <si>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</si>
  <si>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</si>
  <si>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</si>
  <si>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</si>
  <si>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</si>
  <si>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</si>
  <si>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</si>
  <si>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</si>
  <si>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</si>
  <si>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</si>
  <si>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</si>
  <si>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</si>
  <si>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</si>
  <si>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</si>
  <si>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</si>
  <si>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</si>
  <si>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</si>
  <si>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</si>
  <si>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</si>
  <si>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</si>
  <si>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</si>
  <si>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</si>
  <si>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</si>
  <si>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</si>
  <si>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</si>
  <si>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</si>
  <si>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</si>
  <si>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</si>
  <si>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</si>
  <si>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</si>
  <si>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</si>
  <si>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</si>
  <si>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</si>
  <si>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</si>
  <si>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</si>
  <si>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</si>
  <si>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</si>
  <si>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</si>
  <si>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</si>
  <si>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</si>
  <si>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</si>
  <si>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</si>
  <si>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</si>
  <si>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</si>
  <si>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</si>
  <si>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</si>
  <si>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</si>
  <si>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</si>
  <si>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</si>
  <si>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</si>
  <si>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</si>
  <si>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</si>
  <si>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</si>
  <si>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</si>
  <si>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</si>
  <si>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</si>
  <si>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</si>
  <si>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</si>
  <si>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</si>
  <si>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</si>
  <si>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</si>
  <si>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</si>
  <si>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</si>
  <si>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</si>
  <si>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</si>
  <si>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</si>
  <si>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</si>
  <si>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</si>
  <si>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</si>
  <si>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</si>
  <si>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</si>
  <si>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</si>
  <si>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</si>
  <si>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</si>
  <si>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</si>
  <si>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</si>
  <si>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</si>
  <si>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</si>
  <si>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</si>
  <si>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</si>
  <si>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</si>
  <si>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</si>
  <si>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</si>
  <si>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</si>
  <si>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</si>
  <si>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</si>
  <si>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</si>
  <si>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</si>
  <si>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</si>
  <si>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</si>
  <si>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</si>
  <si>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</si>
  <si>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</si>
  <si>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</si>
  <si>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</si>
  <si>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</si>
  <si>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</si>
  <si>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</si>
  <si>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</si>
  <si>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</si>
  <si>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</si>
  <si>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</si>
  <si>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</si>
  <si>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</si>
  <si>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</si>
  <si>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</si>
  <si>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</si>
  <si>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</si>
  <si>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</si>
  <si>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</si>
  <si>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</si>
  <si>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</si>
  <si>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</si>
  <si>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</si>
  <si>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</si>
  <si>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</si>
  <si>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</si>
  <si>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</si>
  <si>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</si>
  <si>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</si>
  <si>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</si>
  <si>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</si>
  <si>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</si>
  <si>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</si>
  <si>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</si>
  <si>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</si>
  <si>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</si>
  <si>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</si>
  <si>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</si>
  <si>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</si>
  <si>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</si>
  <si>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</si>
  <si>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</si>
  <si>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</si>
  <si>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</si>
  <si>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</si>
  <si>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</si>
  <si>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</si>
  <si>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</si>
  <si>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</si>
  <si>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</si>
  <si>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</si>
  <si>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</si>
  <si>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</si>
  <si>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</si>
  <si>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</si>
  <si>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</si>
  <si>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</si>
  <si>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</si>
  <si>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</si>
  <si>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</si>
  <si>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</si>
  <si>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</si>
  <si>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</si>
  <si>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</si>
  <si>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</si>
  <si>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</si>
  <si>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</si>
  <si>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</si>
  <si>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</si>
  <si>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</si>
  <si>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</si>
  <si>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</si>
  <si>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</si>
  <si>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</si>
  <si>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</si>
  <si>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</si>
  <si>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</si>
  <si>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</si>
  <si>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</si>
  <si>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</si>
  <si>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</si>
  <si>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</si>
  <si>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</si>
  <si>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</si>
  <si>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</si>
  <si>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</si>
  <si>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</si>
  <si>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</si>
  <si>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</si>
  <si>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</si>
  <si>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</si>
  <si>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</si>
  <si>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</si>
  <si>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</si>
  <si>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</si>
  <si>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</si>
  <si>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</si>
  <si>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</si>
  <si>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</si>
  <si>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</si>
  <si>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</si>
  <si>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</si>
  <si>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</si>
  <si>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</si>
  <si>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</si>
  <si>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</si>
  <si>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</si>
  <si>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</si>
  <si>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</si>
  <si>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</si>
  <si>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</si>
  <si>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</si>
  <si>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</si>
  <si>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</si>
  <si>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</si>
  <si>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</si>
  <si>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</si>
  <si>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</si>
  <si>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</si>
  <si>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</si>
  <si>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</si>
  <si>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</si>
  <si>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</si>
  <si>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</si>
  <si>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</si>
  <si>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</si>
  <si>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</si>
  <si>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</si>
  <si>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</si>
  <si>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</si>
  <si>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</si>
  <si>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</si>
  <si>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</si>
  <si>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</si>
  <si>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</si>
  <si>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</si>
  <si>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</si>
  <si>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</si>
  <si>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</si>
  <si>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</si>
  <si>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</si>
  <si>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</si>
  <si>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</si>
  <si>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</si>
  <si>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</si>
  <si>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</si>
  <si>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</si>
  <si>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</si>
  <si>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</si>
  <si>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</si>
  <si>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</si>
  <si>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</si>
  <si>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</si>
  <si>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</si>
  <si>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</si>
  <si>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</si>
  <si>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</si>
  <si>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</si>
  <si>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</si>
  <si>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</si>
  <si>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</si>
  <si>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</si>
  <si>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</si>
  <si>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</si>
  <si>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</si>
  <si>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</si>
  <si>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</si>
  <si>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</si>
  <si>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</si>
  <si>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</si>
  <si>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</si>
  <si>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</si>
  <si>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</si>
  <si>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</si>
  <si>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</si>
  <si>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</si>
  <si>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</si>
  <si>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</si>
  <si>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</si>
  <si>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</si>
  <si>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</si>
  <si>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</si>
  <si>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</si>
  <si>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</si>
  <si>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</si>
  <si>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</si>
  <si>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</si>
  <si>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</si>
  <si>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</si>
  <si>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</si>
  <si>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</si>
  <si>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</si>
  <si>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</si>
  <si>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</si>
  <si>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</si>
  <si>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</si>
  <si>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</si>
  <si>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</si>
  <si>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</si>
  <si>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</si>
  <si>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</si>
  <si>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</si>
  <si>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</si>
  <si>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</si>
  <si>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</si>
  <si>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</si>
  <si>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</si>
  <si>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</si>
  <si>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</si>
  <si>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</si>
  <si>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</si>
  <si>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</si>
  <si>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</si>
  <si>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</si>
  <si>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</si>
  <si>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</si>
  <si>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</si>
  <si>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</si>
  <si>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</si>
  <si>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</si>
  <si>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</si>
  <si>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</si>
  <si>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</si>
  <si>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</si>
  <si>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</si>
  <si>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</si>
  <si>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</si>
  <si>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</si>
  <si>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</si>
  <si>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</si>
  <si>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</si>
  <si>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</si>
  <si>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</si>
  <si>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</si>
  <si>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</si>
  <si>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</si>
  <si>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</si>
  <si>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</si>
  <si>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</si>
  <si>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</si>
  <si>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</si>
  <si>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</si>
  <si>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</si>
  <si>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</si>
  <si>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</si>
  <si>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</si>
  <si>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</si>
  <si>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</si>
  <si>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</si>
  <si>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</si>
  <si>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</si>
  <si>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</si>
  <si>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</si>
  <si>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</si>
  <si>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</si>
  <si>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</si>
  <si>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</si>
  <si>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</si>
  <si>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</si>
  <si>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</si>
  <si>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</si>
  <si>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</si>
  <si>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</si>
  <si>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</si>
  <si>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</si>
  <si>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</si>
  <si>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</si>
  <si>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</si>
  <si>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</si>
  <si>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</si>
  <si>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</si>
  <si>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</si>
  <si>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</si>
  <si>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</si>
  <si>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</si>
  <si>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</si>
  <si>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</si>
  <si>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</si>
  <si>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</si>
  <si>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</si>
  <si>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</si>
  <si>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</si>
  <si>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</si>
  <si>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</si>
  <si>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</si>
  <si>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</si>
  <si>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</si>
  <si>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</si>
  <si>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</si>
  <si>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</si>
  <si>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</si>
  <si>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</si>
  <si>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</si>
  <si>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</si>
  <si>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</si>
  <si>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</si>
  <si>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</si>
  <si>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</si>
  <si>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</si>
  <si>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</si>
  <si>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</si>
  <si>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</si>
  <si>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</si>
  <si>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</si>
  <si>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</si>
  <si>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</si>
  <si>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</si>
  <si>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</si>
  <si>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</si>
  <si>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</si>
  <si>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</si>
  <si>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</si>
  <si>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</si>
  <si>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</si>
  <si>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</si>
  <si>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</si>
  <si>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</si>
  <si>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</si>
  <si>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</si>
  <si>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</si>
  <si>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</si>
  <si>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</si>
  <si>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</si>
  <si>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</si>
  <si>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</si>
  <si>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</si>
  <si>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</si>
  <si>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</si>
  <si>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</si>
  <si>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</si>
  <si>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</si>
  <si>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</si>
  <si>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</si>
  <si>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</si>
  <si>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</si>
  <si>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</si>
  <si>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</si>
  <si>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</si>
  <si>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</si>
  <si>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</si>
  <si>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</si>
  <si>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</si>
  <si>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</si>
  <si>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</si>
  <si>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</si>
  <si>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</si>
  <si>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</si>
  <si>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</si>
  <si>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</si>
  <si>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</si>
  <si>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</si>
  <si>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</si>
  <si>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</si>
  <si>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</si>
  <si>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</si>
  <si>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</si>
  <si>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</si>
  <si>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</si>
  <si>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</si>
  <si>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</si>
  <si>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</si>
  <si>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</si>
  <si>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</si>
  <si>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</si>
  <si>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</si>
  <si>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</si>
  <si>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</si>
  <si>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</si>
  <si>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</si>
  <si>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</si>
  <si>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</si>
  <si>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</si>
  <si>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</si>
  <si>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</si>
  <si>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</si>
  <si>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</si>
  <si>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</si>
  <si>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</si>
  <si>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</si>
  <si>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</si>
  <si>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</si>
  <si>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</si>
  <si>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</si>
  <si>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</si>
  <si>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</si>
  <si>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</si>
  <si>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</si>
  <si>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</si>
  <si>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</si>
  <si>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</si>
  <si>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</si>
  <si>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</si>
  <si>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</si>
  <si>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</si>
  <si>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</si>
  <si>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</si>
  <si>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</si>
  <si>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</si>
  <si>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</si>
  <si>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</si>
  <si>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</si>
  <si>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</si>
  <si>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</si>
  <si>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</si>
  <si>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</si>
  <si>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</si>
  <si>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</si>
  <si>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</si>
  <si>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</si>
  <si>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</si>
  <si>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</si>
  <si>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</si>
  <si>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</si>
  <si>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</si>
  <si>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</si>
  <si>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</si>
  <si>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</si>
  <si>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</si>
  <si>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</si>
  <si>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</si>
  <si>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</si>
  <si>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</si>
  <si>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</si>
  <si>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</si>
  <si>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</si>
  <si>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</si>
  <si>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</si>
  <si>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</si>
  <si>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</si>
  <si>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</si>
  <si>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</si>
  <si>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</si>
  <si>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</si>
  <si>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</si>
  <si>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</si>
  <si>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</si>
  <si>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</si>
  <si>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</si>
  <si>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</si>
  <si>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</si>
  <si>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</si>
  <si>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</si>
  <si>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</si>
  <si>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</si>
  <si>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</si>
  <si>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</si>
  <si>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</si>
  <si>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</si>
  <si>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</si>
  <si>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</si>
  <si>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</si>
  <si>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</si>
  <si>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</si>
  <si>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</si>
  <si>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</si>
  <si>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</si>
  <si>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</si>
  <si>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</si>
  <si>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</si>
  <si>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</si>
  <si>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</si>
  <si>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</si>
  <si>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</si>
  <si>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</si>
  <si>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</si>
  <si>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</si>
  <si>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</si>
  <si>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</si>
  <si>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</si>
  <si>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</si>
  <si>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</si>
  <si>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</si>
  <si>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</si>
  <si>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</si>
  <si>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</si>
  <si>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</si>
  <si>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</si>
  <si>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</si>
  <si>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</si>
  <si>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</si>
  <si>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</si>
  <si>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</si>
  <si>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</si>
  <si>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</si>
  <si>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</si>
  <si>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</si>
  <si>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</si>
  <si>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</si>
  <si>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</si>
  <si>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</si>
  <si>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</si>
  <si>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</si>
  <si>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</si>
  <si>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</si>
  <si>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</si>
  <si>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</si>
  <si>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</si>
  <si>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</si>
  <si>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</si>
  <si>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</si>
  <si>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</si>
  <si>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</si>
  <si>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</si>
  <si>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</si>
  <si>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</si>
  <si>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</si>
  <si>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</si>
  <si>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</si>
  <si>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</si>
  <si>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</si>
  <si>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</si>
  <si>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</si>
  <si>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</si>
  <si>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</si>
  <si>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</si>
  <si>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</si>
  <si>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</si>
  <si>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</si>
  <si>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</si>
  <si>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</si>
  <si>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</si>
  <si>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</si>
  <si>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</si>
  <si>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</si>
  <si>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</si>
  <si>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</si>
  <si>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</si>
  <si>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</si>
  <si>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</si>
  <si>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</si>
  <si>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</si>
  <si>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</si>
  <si>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</si>
  <si>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</si>
  <si>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</si>
  <si>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</si>
  <si>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</si>
  <si>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</si>
  <si>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</si>
  <si>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</si>
  <si>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</si>
  <si>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</si>
  <si>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</si>
  <si>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</si>
  <si>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</si>
  <si>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</si>
  <si>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</si>
  <si>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</si>
  <si>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</si>
  <si>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</si>
  <si>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</si>
  <si>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</si>
  <si>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</si>
  <si>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</si>
  <si>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</si>
  <si>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</si>
  <si>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</si>
  <si>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</si>
  <si>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</si>
  <si>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</si>
  <si>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</si>
  <si>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</si>
  <si>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</si>
  <si>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</si>
  <si>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</si>
  <si>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</si>
  <si>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</si>
  <si>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</si>
  <si>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</si>
  <si>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</si>
  <si>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</si>
  <si>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</si>
  <si>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</si>
  <si>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</si>
  <si>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</si>
  <si>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</si>
  <si>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</si>
  <si>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</si>
  <si>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</si>
  <si>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</si>
  <si>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</si>
  <si>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</si>
  <si>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</si>
  <si>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</si>
  <si>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</si>
  <si>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</si>
  <si>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</si>
  <si>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</si>
  <si>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</si>
  <si>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</si>
  <si>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</si>
  <si>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</si>
  <si>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</si>
  <si>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</si>
  <si>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</si>
  <si>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</si>
  <si>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</si>
  <si>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</si>
  <si>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</si>
  <si>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</si>
  <si>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</si>
  <si>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</si>
  <si>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</si>
  <si>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</si>
  <si>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</si>
  <si>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</si>
  <si>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</si>
  <si>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</si>
  <si>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</si>
  <si>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</si>
  <si>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</si>
  <si>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</si>
  <si>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</si>
  <si>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</si>
  <si>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</si>
  <si>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</si>
  <si>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</si>
  <si>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</si>
  <si>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</si>
  <si>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</si>
  <si>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</si>
  <si>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</si>
  <si>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</si>
  <si>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</si>
  <si>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</si>
  <si>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</si>
  <si>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</si>
  <si>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</si>
  <si>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</si>
  <si>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</si>
  <si>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</si>
  <si>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</si>
  <si>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</si>
  <si>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</si>
  <si>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</si>
  <si>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</si>
  <si>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</si>
  <si>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</si>
  <si>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</si>
  <si>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</si>
  <si>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</si>
  <si>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</si>
  <si>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</si>
  <si>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</si>
  <si>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</si>
  <si>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</si>
  <si>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</si>
  <si>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</si>
  <si>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</si>
  <si>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</si>
  <si>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</si>
  <si>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</si>
  <si>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</si>
  <si>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</si>
  <si>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</si>
  <si>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</si>
  <si>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</si>
  <si>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</si>
  <si>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</si>
  <si>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</si>
  <si>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</si>
  <si>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</si>
  <si>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</si>
  <si>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</si>
  <si>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</si>
  <si>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</si>
  <si>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</si>
  <si>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</si>
  <si>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</si>
  <si>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</si>
  <si>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</si>
  <si>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</si>
  <si>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</si>
  <si>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</si>
  <si>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</si>
  <si>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</si>
  <si>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</si>
  <si>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</si>
  <si>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</si>
  <si>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</si>
  <si>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</si>
  <si>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</si>
  <si>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</si>
  <si>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</si>
  <si>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</si>
  <si>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</si>
  <si>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</si>
  <si>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</si>
  <si>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</si>
  <si>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</si>
  <si>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</si>
  <si>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</si>
  <si>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</si>
  <si>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</si>
  <si>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</si>
  <si>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</si>
  <si>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</si>
  <si>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</si>
  <si>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</si>
  <si>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</si>
  <si>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</si>
  <si>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</si>
  <si>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</si>
  <si>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</si>
  <si>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</si>
  <si>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</si>
  <si>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</si>
  <si>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</si>
  <si>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</si>
  <si>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</si>
  <si>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</si>
  <si>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</si>
  <si>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</si>
  <si>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</si>
  <si>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</si>
  <si>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</si>
  <si>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</si>
  <si>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</si>
  <si>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</si>
  <si>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</si>
  <si>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</si>
  <si>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</si>
  <si>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</si>
  <si>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</si>
  <si>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</si>
  <si>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</si>
  <si>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</si>
  <si>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</si>
  <si>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</si>
  <si>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</si>
  <si>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</si>
  <si>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</si>
  <si>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</si>
  <si>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</si>
  <si>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</si>
  <si>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</si>
  <si>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</si>
  <si>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</si>
  <si>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</si>
  <si>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</si>
  <si>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</si>
  <si>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</si>
  <si>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</si>
  <si>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</si>
  <si>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</si>
  <si>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</si>
  <si>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</si>
  <si>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</si>
  <si>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</si>
  <si>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</si>
  <si>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</si>
  <si>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</si>
  <si>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</si>
  <si>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</si>
  <si>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</si>
  <si>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</si>
  <si>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</si>
  <si>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</si>
  <si>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</si>
  <si>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</si>
  <si>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</si>
  <si>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</si>
  <si>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</si>
  <si>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</si>
  <si>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</si>
  <si>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</si>
  <si>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</si>
  <si>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</si>
  <si>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</si>
  <si>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</si>
  <si>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</si>
  <si>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</si>
  <si>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</si>
  <si>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</si>
  <si>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</si>
  <si>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</si>
  <si>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</si>
  <si>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</si>
  <si>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</si>
  <si>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</si>
  <si>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</si>
  <si>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</si>
  <si>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</si>
  <si>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</si>
  <si>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</si>
  <si>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</si>
  <si>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</si>
  <si>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</si>
  <si>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</si>
  <si>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</si>
  <si>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</si>
  <si>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</si>
  <si>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</si>
  <si>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</si>
  <si>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</si>
  <si>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</si>
  <si>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</si>
  <si>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</si>
  <si>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</si>
  <si>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</si>
  <si>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</si>
  <si>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</si>
  <si>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</si>
  <si>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</si>
  <si>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</si>
  <si>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</si>
  <si>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</si>
  <si>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</si>
  <si>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</si>
  <si>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</si>
  <si>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</si>
  <si>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</si>
  <si>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</si>
  <si>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</si>
  <si>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</si>
  <si>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</si>
  <si>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</si>
  <si>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</si>
  <si>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</si>
  <si>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</si>
  <si>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</si>
  <si>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</si>
  <si>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</si>
  <si>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</si>
  <si>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</si>
  <si>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</si>
  <si>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</si>
  <si>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</si>
  <si>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</si>
  <si>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</si>
  <si>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</si>
  <si>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</si>
  <si>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</si>
  <si>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</si>
  <si>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</si>
  <si>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</si>
  <si>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</si>
  <si>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</si>
  <si>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</si>
  <si>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</si>
  <si>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</si>
  <si>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</si>
  <si>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</si>
  <si>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</si>
  <si>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</si>
  <si>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</si>
  <si>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</si>
  <si>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</si>
  <si>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</si>
  <si>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</si>
  <si>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</si>
  <si>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</si>
  <si>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</si>
  <si>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</si>
  <si>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</si>
  <si>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</si>
  <si>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</si>
  <si>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</si>
  <si>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</si>
  <si>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</si>
  <si>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</si>
  <si>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</si>
  <si>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</si>
  <si>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</si>
  <si>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</si>
  <si>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</si>
  <si>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</si>
  <si>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</si>
  <si>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</si>
  <si>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</si>
  <si>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</si>
  <si>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</si>
  <si>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</si>
  <si>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</si>
  <si>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</si>
  <si>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</si>
  <si>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</si>
  <si>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</si>
  <si>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</si>
  <si>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</si>
  <si>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</si>
  <si>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</si>
  <si>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</si>
  <si>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</si>
  <si>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</si>
  <si>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</si>
  <si>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</si>
  <si>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</si>
  <si>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</si>
  <si>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</si>
  <si>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</si>
  <si>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</si>
  <si>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</si>
  <si>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</si>
  <si>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</si>
  <si>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</si>
  <si>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</si>
  <si>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</si>
  <si>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</si>
  <si>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</si>
  <si>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</si>
  <si>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</si>
  <si>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</si>
  <si>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</si>
  <si>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</si>
  <si>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</si>
  <si>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</si>
  <si>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</si>
  <si>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</si>
  <si>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</si>
  <si>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</si>
  <si>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</si>
  <si>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</si>
  <si>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</si>
  <si>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</si>
  <si>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</si>
  <si>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</si>
  <si>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</si>
  <si>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</si>
  <si>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</si>
  <si>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</si>
  <si>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</si>
  <si>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</si>
  <si>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</si>
  <si>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</si>
  <si>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</si>
  <si>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</si>
  <si>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</si>
  <si>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</si>
  <si>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</si>
  <si>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</si>
  <si>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</si>
  <si>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</si>
  <si>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</si>
  <si>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</si>
  <si>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</si>
  <si>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</si>
  <si>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</si>
  <si>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</si>
  <si>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</si>
  <si>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</si>
  <si>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</si>
  <si>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</si>
  <si>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</si>
  <si>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</si>
  <si>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</si>
  <si>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</si>
  <si>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</si>
  <si>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</si>
  <si>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</si>
  <si>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</si>
  <si>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</si>
  <si>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</si>
  <si>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</si>
  <si>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</si>
  <si>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</si>
  <si>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</si>
  <si>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</si>
  <si>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</si>
  <si>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</si>
  <si>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</si>
  <si>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</si>
  <si>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</si>
  <si>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</si>
  <si>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</si>
  <si>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</si>
  <si>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</si>
  <si>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</si>
  <si>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</si>
  <si>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</si>
  <si>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</si>
  <si>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</si>
  <si>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</si>
  <si>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</si>
  <si>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</si>
  <si>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</si>
  <si>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</si>
  <si>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</si>
  <si>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</si>
  <si>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</si>
  <si>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</si>
  <si>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</si>
  <si>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</si>
  <si>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</si>
  <si>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</si>
  <si>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</si>
  <si>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</si>
  <si>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</si>
  <si>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</si>
  <si>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</si>
  <si>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</si>
  <si>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</si>
  <si>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</si>
  <si>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</si>
  <si>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</si>
  <si>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</si>
  <si>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</si>
  <si>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</si>
  <si>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</si>
  <si>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</si>
  <si>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</si>
  <si>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</si>
  <si>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</si>
  <si>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</si>
  <si>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</si>
  <si>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</si>
  <si>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</si>
  <si>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</si>
  <si>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</si>
  <si>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</si>
  <si>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</si>
  <si>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</si>
  <si>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</si>
  <si>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</si>
  <si>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</si>
  <si>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</si>
  <si>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</si>
  <si>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</si>
  <si>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</si>
  <si>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</si>
  <si>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</si>
  <si>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</si>
  <si>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</si>
  <si>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</si>
  <si>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</si>
  <si>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</si>
  <si>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</si>
  <si>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</si>
  <si>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</si>
  <si>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</si>
  <si>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</si>
  <si>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</si>
  <si>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</si>
  <si>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</si>
  <si>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</si>
  <si>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</si>
  <si>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</si>
  <si>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</si>
  <si>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</si>
  <si>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</si>
  <si>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</si>
  <si>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</si>
  <si>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</si>
  <si>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</si>
  <si>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</si>
  <si>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</si>
  <si>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</si>
  <si>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</si>
  <si>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</si>
  <si>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</si>
  <si>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</si>
  <si>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</si>
  <si>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</si>
  <si>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</si>
  <si>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</si>
  <si>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</si>
  <si>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</si>
  <si>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</si>
  <si>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</si>
  <si>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</si>
  <si>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</si>
  <si>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</si>
  <si>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</si>
  <si>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</si>
  <si>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</si>
  <si>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</si>
  <si>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</si>
  <si>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</si>
  <si>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</si>
  <si>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</si>
  <si>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</si>
  <si>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</si>
  <si>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</si>
  <si>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</si>
  <si>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</si>
  <si>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</si>
  <si>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</si>
  <si>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</si>
  <si>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</si>
  <si>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</si>
  <si>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</si>
  <si>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</si>
  <si>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</si>
  <si>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</si>
  <si>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</si>
  <si>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</si>
  <si>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</si>
  <si>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</si>
  <si>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</si>
  <si>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</si>
  <si>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</si>
  <si>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</si>
  <si>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</si>
  <si>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</si>
  <si>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</si>
  <si>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</si>
  <si>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</si>
  <si>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</si>
  <si>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</si>
  <si>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</si>
  <si>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</si>
  <si>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</si>
  <si>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</si>
  <si>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</si>
  <si>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</si>
  <si>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</si>
  <si>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</si>
  <si>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</si>
  <si>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</si>
  <si>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</si>
  <si>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</si>
  <si>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</si>
  <si>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</si>
  <si>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</si>
  <si>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</si>
  <si>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</si>
  <si>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</si>
  <si>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</si>
  <si>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</si>
  <si>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</si>
  <si>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</si>
  <si>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</si>
  <si>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</si>
  <si>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</si>
  <si>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</si>
  <si>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</si>
  <si>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</si>
  <si>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</si>
  <si>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</si>
  <si>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</si>
  <si>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</si>
  <si>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</si>
  <si>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</si>
  <si>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</si>
  <si>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</si>
  <si>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</si>
  <si>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</si>
  <si>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</si>
  <si>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</si>
  <si>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</si>
  <si>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</si>
  <si>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</si>
  <si>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</si>
  <si>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</si>
  <si>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</si>
  <si>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</si>
  <si>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</si>
  <si>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</si>
  <si>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</si>
  <si>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</si>
  <si>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</si>
  <si>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</si>
  <si>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</si>
  <si>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</si>
  <si>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</si>
  <si>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</si>
  <si>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</si>
  <si>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</si>
  <si>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</si>
  <si>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</si>
  <si>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</si>
  <si>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</si>
  <si>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</si>
  <si>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</si>
  <si>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</si>
  <si>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</si>
  <si>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</si>
  <si>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</si>
  <si>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</si>
  <si>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</si>
  <si>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</si>
  <si>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</si>
  <si>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</si>
  <si>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</si>
  <si>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</si>
  <si>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</si>
  <si>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</si>
  <si>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</si>
  <si>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</si>
  <si>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</si>
  <si>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</si>
  <si>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</si>
  <si>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</si>
  <si>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</si>
  <si>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</si>
  <si>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</si>
  <si>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</si>
  <si>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</si>
  <si>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</si>
  <si>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</si>
  <si>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</si>
  <si>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</si>
  <si>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</si>
  <si>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</si>
  <si>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</si>
  <si>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</si>
  <si>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</si>
  <si>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</si>
  <si>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</si>
  <si>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</si>
  <si>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</si>
  <si>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</si>
  <si>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</si>
  <si>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</si>
  <si>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</si>
  <si>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</si>
  <si>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</si>
  <si>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</si>
  <si>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</si>
  <si>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</si>
  <si>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</si>
  <si>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</si>
  <si>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</si>
  <si>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</si>
  <si>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</si>
  <si>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</si>
  <si>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</si>
  <si>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</si>
  <si>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</si>
  <si>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</si>
  <si>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</si>
  <si>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</si>
  <si>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</si>
  <si>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</si>
  <si>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</si>
  <si>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</si>
  <si>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</si>
  <si>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</si>
  <si>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</si>
  <si>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</si>
  <si>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</si>
  <si>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</si>
  <si>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</si>
  <si>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</si>
  <si>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</si>
  <si>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</si>
  <si>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</si>
  <si>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</si>
  <si>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</si>
  <si>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</si>
  <si>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</si>
  <si>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</si>
  <si>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</si>
  <si>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</si>
  <si>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</si>
  <si>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</si>
  <si>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</si>
  <si>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</si>
  <si>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</si>
  <si>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</si>
  <si>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</si>
  <si>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</si>
  <si>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</si>
  <si>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</si>
  <si>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</si>
  <si>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</si>
  <si>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</si>
  <si>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</si>
  <si>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</si>
  <si>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</si>
  <si>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</si>
  <si>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</si>
  <si>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</si>
  <si>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</si>
  <si>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</si>
  <si>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</si>
  <si>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</si>
  <si>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</si>
  <si>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</si>
  <si>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</si>
  <si>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</si>
  <si>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</si>
  <si>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</si>
  <si>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</si>
  <si>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</si>
  <si>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</si>
  <si>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</si>
  <si>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</si>
  <si>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</si>
  <si>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</si>
  <si>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</si>
  <si>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</si>
  <si>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</si>
  <si>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</si>
  <si>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</si>
  <si>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</si>
  <si>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</si>
  <si>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</si>
  <si>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</si>
  <si>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</si>
  <si>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</si>
  <si>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</si>
  <si>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</si>
  <si>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</si>
  <si>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</si>
  <si>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</si>
  <si>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</si>
  <si>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</si>
  <si>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</si>
  <si>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</si>
  <si>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</si>
  <si>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</si>
  <si>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</si>
  <si>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</si>
  <si>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</si>
  <si>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</si>
  <si>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</si>
  <si>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</si>
  <si>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</si>
  <si>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</si>
  <si>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</si>
  <si>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</si>
  <si>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</si>
  <si>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</si>
  <si>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</si>
  <si>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</si>
  <si>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</si>
  <si>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</si>
  <si>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</si>
  <si>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</si>
  <si>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</si>
  <si>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</si>
  <si>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</si>
  <si>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</si>
  <si>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</si>
  <si>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</si>
  <si>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</si>
  <si>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</si>
  <si>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</si>
  <si>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</si>
  <si>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</si>
  <si>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</si>
  <si>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</si>
  <si>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</si>
  <si>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</si>
  <si>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</si>
  <si>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</si>
  <si>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</si>
  <si>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</si>
  <si>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</si>
  <si>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</si>
  <si>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</si>
  <si>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</si>
  <si>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</si>
  <si>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</si>
  <si>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</si>
  <si>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</si>
  <si>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</si>
  <si>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</si>
  <si>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</si>
  <si>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</si>
  <si>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</si>
  <si>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</si>
  <si>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</si>
  <si>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</si>
  <si>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</si>
  <si>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</si>
  <si>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</si>
  <si>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</si>
  <si>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</si>
  <si>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</si>
  <si>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</si>
  <si>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</si>
  <si>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</si>
  <si>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</si>
  <si>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</si>
  <si>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</si>
  <si>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</si>
  <si>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</si>
  <si>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</si>
  <si>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</si>
  <si>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</si>
  <si>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</si>
  <si>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</si>
  <si>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</si>
  <si>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</si>
  <si>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</si>
  <si>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</si>
  <si>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</si>
  <si>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</si>
  <si>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</si>
  <si>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</si>
  <si>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</si>
  <si>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</si>
  <si>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</si>
  <si>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</si>
  <si>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</si>
  <si>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</si>
  <si>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</si>
  <si>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</si>
  <si>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</si>
  <si>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</si>
  <si>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</si>
  <si>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</si>
  <si>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</si>
  <si>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</si>
  <si>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</si>
  <si>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</si>
  <si>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</si>
  <si>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</si>
  <si>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</si>
  <si>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</si>
  <si>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</si>
  <si>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</si>
  <si>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</si>
  <si>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</si>
  <si>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</si>
  <si>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</si>
  <si>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</si>
  <si>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</si>
  <si>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</si>
  <si>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</si>
  <si>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</si>
  <si>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</si>
  <si>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</si>
  <si>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</si>
  <si>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</si>
  <si>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</si>
  <si>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</si>
  <si>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</si>
  <si>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</si>
  <si>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</si>
  <si>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</si>
  <si>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</si>
  <si>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</si>
  <si>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</si>
  <si>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</si>
  <si>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</si>
  <si>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</si>
  <si>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</si>
  <si>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</si>
  <si>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</si>
  <si>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</si>
  <si>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</si>
  <si>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</si>
  <si>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</si>
  <si>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</si>
  <si>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</si>
  <si>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</si>
  <si>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</si>
  <si>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</si>
  <si>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</si>
  <si>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</si>
  <si>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</si>
  <si>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</si>
  <si>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</si>
  <si>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</si>
  <si>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</si>
  <si>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</si>
  <si>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</si>
  <si>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</si>
  <si>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</si>
  <si>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</si>
  <si>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</si>
  <si>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</si>
  <si>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</si>
  <si>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</si>
  <si>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</si>
  <si>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</si>
  <si>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</si>
  <si>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</si>
  <si>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</si>
  <si>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</si>
  <si>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</si>
  <si>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</si>
  <si>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</si>
  <si>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</si>
  <si>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</si>
  <si>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</si>
  <si>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</si>
  <si>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</si>
  <si>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</si>
  <si>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</si>
  <si>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</si>
  <si>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</si>
  <si>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</si>
  <si>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</si>
  <si>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</si>
  <si>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</si>
  <si>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</si>
  <si>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</si>
  <si>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</si>
  <si>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</si>
  <si>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</si>
  <si>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</si>
  <si>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</si>
  <si>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</si>
  <si>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</si>
  <si>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</si>
  <si>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</si>
  <si>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</si>
  <si>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</si>
  <si>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</si>
  <si>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</si>
  <si>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</si>
  <si>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</si>
  <si>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</si>
  <si>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</si>
  <si>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</si>
  <si>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</si>
  <si>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</si>
  <si>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</si>
  <si>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</si>
  <si>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</si>
  <si>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</si>
  <si>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</si>
  <si>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</si>
  <si>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</si>
  <si>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</si>
  <si>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</si>
  <si>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</si>
  <si>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</si>
  <si>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</si>
  <si>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</si>
  <si>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</si>
  <si>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</si>
  <si>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</si>
  <si>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</si>
  <si>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</si>
  <si>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</si>
  <si>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</si>
  <si>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</si>
  <si>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</si>
  <si>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</si>
  <si>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</si>
  <si>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</si>
  <si>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</si>
  <si>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</si>
  <si>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</si>
  <si>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</si>
  <si>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</si>
  <si>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</si>
  <si>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</si>
  <si>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</si>
  <si>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</si>
  <si>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</si>
  <si>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</si>
  <si>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</si>
  <si>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</si>
  <si>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</si>
  <si>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</si>
  <si>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</si>
  <si>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</si>
  <si>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</si>
  <si>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</si>
  <si>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</si>
  <si>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</si>
  <si>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</si>
  <si>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</si>
  <si>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</si>
  <si>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</si>
  <si>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</si>
  <si>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</si>
  <si>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</si>
  <si>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</si>
  <si>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</si>
  <si>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</si>
  <si>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</si>
  <si>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</si>
  <si>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</si>
  <si>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</si>
  <si>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</si>
  <si>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</si>
  <si>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</si>
  <si>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</si>
  <si>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</si>
  <si>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</si>
  <si>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</si>
  <si>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</si>
  <si>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</si>
  <si>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</si>
  <si>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</si>
  <si>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</si>
  <si>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</si>
  <si>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</si>
  <si>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</si>
  <si>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</si>
  <si>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</si>
  <si>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</si>
  <si>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</si>
  <si>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</si>
  <si>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</si>
  <si>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</si>
  <si>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</si>
  <si>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</si>
  <si>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</si>
  <si>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</si>
  <si>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</si>
  <si>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</si>
  <si>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</si>
  <si>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</si>
  <si>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</si>
  <si>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</si>
  <si>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</si>
  <si>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</si>
  <si>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</si>
  <si>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</si>
  <si>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</si>
  <si>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</si>
  <si>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</si>
  <si>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</si>
  <si>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</si>
  <si>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</si>
  <si>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</si>
  <si>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</si>
  <si>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</si>
  <si>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</si>
  <si>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</si>
  <si>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</si>
  <si>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</si>
  <si>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</si>
  <si>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</si>
  <si>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</si>
  <si>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</si>
  <si>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</si>
  <si>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</si>
  <si>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</si>
  <si>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</si>
  <si>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</si>
  <si>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</si>
  <si>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</si>
  <si>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</si>
  <si>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</si>
  <si>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</si>
  <si>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</si>
  <si>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</si>
  <si>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</si>
  <si>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</si>
  <si>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</si>
  <si>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</si>
  <si>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</si>
  <si>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</si>
  <si>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</si>
  <si>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</si>
  <si>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</si>
  <si>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</si>
  <si>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</si>
  <si>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</si>
  <si>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</si>
  <si>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</si>
  <si>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</si>
  <si>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</si>
  <si>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</si>
  <si>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</si>
  <si>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</si>
  <si>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</si>
  <si>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</si>
  <si>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</si>
  <si>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</si>
  <si>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</si>
  <si>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</si>
  <si>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</si>
  <si>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</si>
  <si>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</si>
  <si>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</si>
  <si>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</si>
  <si>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</si>
  <si>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</si>
  <si>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</si>
  <si>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</si>
  <si>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</si>
  <si>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</si>
  <si>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</si>
  <si>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</si>
  <si>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</si>
  <si>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</si>
  <si>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</si>
  <si>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</si>
  <si>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</si>
  <si>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</si>
  <si>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</si>
  <si>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</si>
  <si>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</si>
  <si>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</si>
  <si>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</si>
  <si>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</si>
  <si>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</si>
  <si>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</si>
  <si>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</si>
  <si>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</si>
  <si>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</si>
  <si>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</si>
  <si>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</si>
  <si>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</si>
  <si>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</si>
  <si>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</si>
  <si>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</si>
  <si>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</si>
  <si>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</si>
  <si>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</si>
  <si>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</si>
  <si>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</si>
  <si>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</si>
  <si>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</si>
  <si>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</si>
  <si>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</si>
  <si>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</si>
  <si>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</si>
  <si>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</si>
  <si>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</si>
  <si>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</si>
  <si>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</si>
  <si>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</si>
  <si>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</si>
  <si>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</si>
  <si>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</si>
  <si>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</si>
  <si>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</si>
  <si>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</si>
  <si>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</si>
  <si>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</si>
  <si>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</si>
  <si>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</si>
  <si>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</si>
  <si>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</si>
  <si>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</si>
  <si>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</si>
  <si>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</si>
  <si>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</si>
  <si>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</si>
  <si>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</si>
  <si>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</si>
  <si>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</si>
  <si>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</si>
  <si>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</si>
  <si>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</si>
  <si>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</si>
  <si>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</si>
  <si>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</si>
  <si>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</si>
  <si>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</si>
  <si>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</si>
  <si>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</si>
  <si>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</si>
  <si>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</si>
  <si>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</si>
  <si>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</si>
  <si>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</si>
  <si>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</si>
  <si>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</si>
  <si>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</si>
  <si>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</si>
  <si>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</si>
  <si>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</si>
  <si>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</si>
  <si>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</si>
  <si>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</si>
  <si>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</si>
  <si>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</si>
  <si>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</si>
  <si>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</si>
  <si>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</si>
  <si>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</si>
  <si>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</si>
  <si>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</si>
  <si>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</si>
  <si>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</si>
  <si>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</si>
  <si>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</si>
  <si>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</si>
  <si>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</si>
  <si>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</si>
  <si>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</si>
  <si>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</si>
  <si>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</si>
  <si>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</si>
  <si>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</si>
  <si>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</si>
  <si>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</si>
  <si>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</si>
  <si>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</si>
  <si>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</si>
  <si>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</si>
  <si>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</si>
  <si>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</si>
  <si>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</si>
  <si>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</si>
  <si>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</si>
  <si>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</si>
  <si>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</si>
  <si>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</si>
  <si>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</si>
  <si>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</si>
  <si>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</si>
  <si>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</si>
  <si>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</si>
  <si>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</si>
  <si>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</si>
  <si>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</si>
  <si>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</si>
  <si>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</si>
  <si>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</si>
  <si>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</si>
  <si>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</si>
  <si>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</si>
  <si>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</si>
  <si>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</si>
  <si>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</si>
  <si>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</si>
  <si>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</si>
  <si>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</si>
  <si>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</si>
  <si>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</si>
  <si>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</si>
  <si>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</si>
  <si>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</si>
  <si>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</si>
  <si>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</si>
  <si>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</si>
  <si>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</si>
  <si>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</si>
  <si>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</si>
  <si>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</si>
  <si>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</si>
  <si>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</si>
  <si>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</si>
  <si>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</si>
  <si>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</si>
  <si>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</si>
  <si>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</si>
  <si>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</si>
  <si>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</si>
  <si>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</si>
  <si>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</si>
  <si>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</si>
  <si>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</si>
  <si>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</si>
  <si>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</si>
  <si>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</si>
  <si>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</si>
  <si>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</si>
  <si>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</si>
  <si>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</si>
  <si>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</si>
  <si>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</si>
  <si>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</si>
  <si>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</si>
  <si>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</si>
  <si>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</si>
  <si>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</si>
  <si>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</si>
  <si>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</si>
  <si>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</si>
  <si>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</si>
  <si>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</si>
  <si>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</si>
  <si>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</si>
  <si>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</si>
  <si>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</si>
  <si>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</si>
  <si>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</si>
  <si>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</si>
  <si>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</si>
  <si>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</si>
  <si>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</si>
  <si>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</si>
  <si>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</si>
  <si>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</si>
  <si>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</si>
  <si>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</si>
  <si>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</si>
  <si>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</si>
  <si>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</si>
  <si>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</si>
  <si>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</si>
  <si>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</si>
  <si>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</si>
  <si>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</si>
  <si>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</si>
  <si>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</si>
  <si>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</si>
  <si>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</si>
  <si>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</si>
  <si>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</si>
  <si>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</si>
  <si>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</si>
  <si>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</si>
  <si>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</si>
  <si>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</si>
  <si>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</si>
  <si>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</si>
  <si>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</si>
  <si>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</si>
  <si>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</si>
  <si>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</si>
  <si>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</si>
  <si>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</si>
  <si>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</si>
  <si>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</si>
  <si>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</si>
  <si>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</si>
  <si>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</si>
  <si>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</si>
  <si>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</si>
  <si>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</si>
  <si>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</si>
  <si>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</si>
  <si>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</si>
  <si>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</si>
  <si>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</si>
  <si>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</si>
  <si>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</si>
  <si>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</si>
  <si>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</si>
  <si>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</si>
  <si>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</si>
  <si>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</si>
  <si>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</si>
  <si>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</si>
  <si>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</si>
  <si>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</si>
  <si>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</si>
  <si>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</si>
  <si>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</si>
  <si>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</si>
  <si>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</si>
  <si>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</si>
  <si>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</si>
  <si>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</si>
  <si>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</si>
  <si>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</si>
  <si>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</si>
  <si>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</si>
  <si>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</si>
  <si>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</si>
  <si>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</si>
  <si>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</si>
  <si>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</si>
  <si>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</si>
  <si>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</si>
  <si>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</si>
  <si>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</si>
  <si>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</si>
  <si>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</si>
  <si>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</si>
  <si>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</si>
  <si>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</si>
  <si>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</si>
  <si>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</si>
  <si>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</si>
  <si>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</si>
  <si>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</si>
  <si>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</si>
  <si>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</si>
  <si>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</si>
  <si>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</si>
  <si>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</si>
  <si>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</si>
  <si>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</si>
  <si>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</si>
  <si>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</si>
  <si>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</si>
  <si>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</si>
  <si>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</si>
  <si>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</si>
  <si>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</si>
  <si>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</si>
  <si>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</si>
  <si>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</si>
  <si>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</si>
  <si>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</si>
  <si>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</si>
  <si>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</si>
  <si>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</si>
  <si>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</si>
  <si>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</si>
  <si>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</si>
  <si>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</si>
  <si>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</si>
  <si>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</si>
  <si>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</si>
  <si>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</si>
  <si>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</si>
  <si>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</si>
  <si>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</si>
  <si>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</si>
  <si>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</si>
  <si>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</si>
  <si>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</si>
  <si>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</si>
  <si>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</si>
  <si>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</si>
  <si>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</si>
  <si>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</si>
  <si>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</si>
  <si>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</si>
  <si>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</si>
  <si>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</si>
  <si>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</si>
  <si>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</si>
  <si>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</si>
  <si>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</si>
  <si>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</si>
  <si>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</si>
  <si>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</si>
  <si>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</si>
  <si>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</si>
  <si>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</si>
  <si>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</si>
  <si>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</si>
  <si>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</si>
  <si>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</si>
  <si>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</si>
  <si>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</si>
  <si>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</si>
  <si>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</si>
  <si>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</si>
  <si>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</si>
  <si>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</si>
  <si>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</si>
  <si>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</si>
  <si>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</si>
  <si>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</si>
  <si>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</si>
  <si>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</si>
  <si>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</si>
  <si>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</si>
  <si>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</si>
  <si>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</si>
  <si>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</si>
  <si>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</si>
  <si>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</si>
  <si>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</si>
  <si>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</si>
  <si>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</si>
  <si>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</si>
  <si>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</si>
  <si>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</si>
  <si>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</si>
  <si>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</si>
  <si>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</si>
  <si>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</si>
  <si>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</si>
  <si>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</si>
  <si>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</si>
  <si>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</si>
  <si>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</si>
  <si>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</si>
  <si>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</si>
  <si>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</si>
  <si>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</si>
  <si>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</si>
  <si>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</si>
  <si>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</si>
  <si>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</si>
  <si>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</si>
  <si>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</si>
  <si>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</si>
  <si>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</si>
  <si>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</si>
  <si>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</si>
  <si>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</si>
  <si>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</si>
  <si>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</si>
  <si>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</si>
  <si>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</si>
  <si>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</si>
  <si>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</si>
  <si>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</si>
  <si>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</si>
  <si>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</si>
  <si>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</si>
  <si>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</si>
  <si>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</si>
  <si>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</si>
  <si>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</si>
  <si>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</si>
  <si>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</si>
  <si>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</si>
  <si>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</si>
  <si>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</si>
  <si>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</si>
  <si>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</si>
  <si>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</si>
  <si>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</si>
  <si>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</si>
  <si>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</si>
  <si>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</si>
  <si>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</si>
  <si>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</si>
  <si>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</si>
  <si>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</si>
  <si>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</si>
  <si>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</si>
  <si>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</si>
  <si>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</si>
  <si>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</si>
  <si>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</si>
  <si>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</si>
  <si>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</si>
  <si>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</si>
  <si>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</si>
  <si>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</si>
  <si>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</si>
  <si>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</si>
  <si>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</si>
  <si>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</si>
  <si>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</si>
  <si>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</si>
  <si>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</si>
  <si>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</si>
  <si>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</si>
  <si>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</si>
  <si>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</si>
  <si>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</si>
  <si>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</si>
  <si>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</si>
  <si>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</si>
  <si>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</si>
  <si>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</si>
  <si>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</si>
  <si>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</si>
  <si>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</si>
  <si>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</si>
  <si>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</si>
  <si>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</si>
  <si>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</si>
  <si>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</si>
  <si>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</si>
  <si>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</si>
  <si>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</si>
  <si>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</si>
  <si>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</si>
  <si>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</si>
  <si>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</si>
  <si>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</si>
  <si>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</si>
  <si>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</si>
  <si>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</si>
  <si>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</si>
  <si>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</si>
  <si>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</si>
  <si>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</si>
  <si>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</si>
  <si>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</si>
  <si>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</si>
  <si>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</si>
  <si>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</si>
  <si>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</si>
  <si>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</si>
  <si>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</si>
  <si>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</si>
  <si>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</si>
  <si>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</si>
  <si>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</si>
  <si>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</si>
  <si>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</si>
  <si>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</si>
  <si>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</si>
  <si>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</si>
  <si>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</si>
  <si>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</si>
  <si>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</si>
  <si>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</si>
  <si>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</si>
  <si>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</si>
  <si>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</si>
  <si>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</si>
  <si>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</si>
  <si>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</si>
  <si>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</si>
  <si>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</si>
  <si>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</si>
  <si>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</si>
  <si>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</si>
  <si>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</si>
  <si>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</si>
  <si>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</si>
  <si>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</si>
  <si>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</si>
  <si>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</si>
  <si>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</si>
  <si>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</si>
  <si>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</si>
  <si>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</si>
  <si>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</si>
  <si>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</si>
  <si>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</si>
  <si>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</si>
  <si>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</si>
  <si>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</si>
  <si>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</si>
  <si>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</si>
  <si>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</si>
  <si>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</si>
  <si>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</si>
  <si>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</si>
  <si>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</si>
  <si>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</si>
  <si>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</si>
  <si>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</si>
  <si>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</si>
  <si>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</si>
  <si>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</si>
  <si>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</si>
  <si>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</si>
  <si>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</si>
  <si>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</si>
  <si>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</si>
  <si>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</si>
  <si>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</si>
  <si>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</si>
  <si>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</si>
  <si>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</si>
  <si>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</si>
  <si>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</si>
  <si>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</si>
  <si>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</si>
  <si>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</si>
  <si>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</si>
  <si>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</si>
  <si>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</si>
  <si>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</si>
  <si>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</si>
  <si>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</si>
  <si>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</si>
  <si>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</si>
  <si>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</si>
  <si>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</si>
  <si>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</si>
  <si>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</si>
  <si>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</si>
  <si>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</si>
  <si>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</si>
  <si>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</si>
  <si>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</si>
  <si>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</si>
  <si>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</si>
  <si>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</si>
  <si>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</si>
  <si>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</si>
  <si>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</si>
  <si>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</si>
  <si>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</si>
  <si>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</si>
  <si>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</si>
  <si>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</si>
  <si>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</si>
  <si>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</si>
  <si>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</si>
  <si>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</si>
  <si>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</si>
  <si>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</si>
  <si>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</si>
  <si>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</si>
  <si>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</si>
  <si>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</si>
  <si>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</si>
  <si>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</si>
  <si>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</si>
  <si>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</si>
  <si>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</si>
  <si>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</si>
  <si>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</si>
  <si>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</si>
  <si>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</si>
  <si>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</si>
  <si>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</si>
  <si>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</si>
  <si>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</si>
  <si>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</si>
  <si>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</si>
  <si>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</si>
  <si>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</si>
  <si>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</si>
  <si>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</si>
  <si>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</si>
  <si>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</si>
  <si>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</si>
  <si>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</si>
  <si>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</si>
  <si>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</si>
  <si>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</si>
  <si>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</si>
  <si>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</si>
  <si>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</si>
  <si>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</si>
  <si>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</si>
  <si>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</si>
  <si>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</si>
  <si>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</si>
  <si>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</si>
  <si>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</si>
  <si>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</si>
  <si>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</si>
  <si>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</si>
  <si>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</si>
  <si>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</si>
  <si>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</si>
  <si>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</si>
  <si>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</si>
  <si>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</si>
  <si>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</si>
  <si>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</si>
  <si>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</si>
  <si>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</si>
  <si>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</si>
  <si>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</si>
  <si>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</si>
  <si>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</si>
  <si>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</si>
  <si>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</si>
  <si>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</si>
  <si>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</si>
  <si>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</si>
  <si>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</si>
  <si>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</si>
  <si>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</si>
  <si>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</si>
  <si>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</si>
  <si>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</si>
  <si>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</si>
  <si>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</si>
  <si>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</si>
  <si>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</si>
  <si>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</si>
  <si>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</si>
  <si>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</si>
  <si>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</si>
  <si>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</si>
  <si>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</si>
  <si>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</si>
  <si>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</si>
  <si>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</si>
  <si>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</si>
  <si>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</si>
  <si>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</si>
  <si>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</si>
  <si>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</si>
  <si>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</si>
  <si>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</si>
  <si>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</si>
  <si>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</si>
  <si>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</si>
  <si>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</si>
  <si>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</si>
  <si>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</si>
  <si>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</si>
  <si>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</si>
  <si>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</si>
  <si>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</si>
  <si>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</si>
  <si>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</si>
  <si>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</si>
  <si>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</si>
  <si>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</si>
  <si>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</si>
  <si>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</si>
  <si>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</si>
  <si>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</si>
  <si>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</si>
  <si>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</si>
  <si>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</si>
  <si>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</si>
  <si>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</si>
  <si>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</si>
  <si>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</si>
  <si>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</si>
  <si>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</si>
  <si>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</si>
  <si>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</si>
  <si>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</si>
  <si>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</si>
  <si>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</si>
  <si>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</si>
  <si>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</si>
  <si>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</si>
  <si>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</si>
  <si>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</si>
  <si>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</si>
  <si>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</si>
  <si>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</si>
  <si>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</si>
  <si>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</si>
  <si>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</si>
  <si>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</si>
  <si>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</si>
  <si>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</si>
  <si>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</si>
  <si>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</si>
  <si>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</si>
  <si>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</si>
  <si>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</si>
  <si>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</si>
  <si>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</si>
  <si>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</si>
  <si>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</si>
  <si>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</si>
  <si>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</si>
  <si>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</si>
  <si>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</si>
  <si>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</si>
  <si>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</si>
  <si>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</si>
  <si>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</si>
  <si>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</si>
  <si>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</si>
  <si>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</si>
  <si>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</si>
  <si>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</si>
  <si>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</si>
  <si>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</si>
  <si>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</si>
  <si>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</si>
  <si>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</si>
  <si>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</si>
  <si>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</si>
  <si>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</si>
  <si>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</si>
  <si>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</si>
  <si>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</si>
  <si>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</si>
  <si>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</si>
  <si>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</si>
  <si>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</si>
  <si>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</si>
  <si>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</si>
  <si>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</si>
  <si>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</si>
  <si>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</si>
  <si>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</si>
  <si>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</si>
  <si>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</si>
  <si>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</si>
  <si>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</si>
  <si>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</si>
  <si>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</si>
  <si>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</si>
  <si>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</si>
  <si>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</si>
  <si>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</si>
  <si>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</si>
  <si>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</si>
  <si>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</si>
  <si>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</si>
  <si>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</si>
  <si>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</si>
  <si>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</si>
  <si>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</si>
  <si>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</si>
  <si>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</si>
  <si>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</si>
  <si>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</si>
  <si>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</si>
  <si>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</si>
  <si>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</si>
  <si>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</si>
  <si>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</si>
  <si>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</si>
  <si>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</si>
  <si>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</si>
  <si>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</si>
  <si>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</si>
  <si>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</si>
  <si>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</si>
  <si>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</si>
  <si>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</si>
  <si>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</si>
  <si>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</si>
  <si>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</si>
  <si>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</si>
  <si>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</si>
  <si>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</si>
  <si>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</si>
  <si>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</si>
  <si>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</si>
  <si>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</si>
  <si>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</si>
  <si>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</si>
  <si>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</si>
  <si>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</si>
  <si>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</si>
  <si>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</si>
  <si>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</si>
  <si>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</si>
  <si>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</si>
  <si>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</si>
  <si>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</si>
  <si>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</si>
  <si>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</si>
  <si>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</si>
  <si>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</si>
  <si>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</si>
  <si>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</si>
  <si>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</si>
  <si>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</si>
  <si>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</si>
  <si>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</si>
  <si>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</si>
  <si>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</si>
  <si>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</si>
  <si>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</si>
  <si>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</si>
  <si>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</si>
  <si>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</si>
  <si>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</si>
  <si>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</si>
  <si>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</si>
  <si>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</si>
  <si>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</si>
  <si>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</si>
  <si>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</si>
  <si>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</si>
  <si>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</si>
  <si>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</si>
  <si>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</si>
  <si>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</si>
  <si>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</si>
  <si>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</si>
  <si>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</si>
  <si>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</si>
  <si>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</si>
  <si>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</si>
  <si>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</si>
  <si>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</si>
  <si>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</si>
  <si>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</si>
  <si>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</si>
  <si>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</si>
  <si>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</si>
  <si>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</si>
  <si>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</si>
  <si>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</si>
  <si>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</si>
  <si>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</si>
  <si>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</si>
  <si>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</si>
  <si>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</si>
  <si>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</si>
  <si>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</si>
  <si>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</si>
  <si>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</si>
  <si>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</si>
  <si>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</si>
  <si>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</si>
  <si>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</si>
  <si>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</si>
  <si>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</si>
  <si>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</si>
  <si>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</si>
  <si>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</si>
  <si>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</si>
  <si>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</si>
  <si>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</si>
  <si>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</si>
  <si>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</si>
  <si>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</si>
  <si>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</si>
  <si>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</si>
  <si>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</si>
  <si>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</si>
  <si>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</si>
  <si>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</si>
  <si>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</si>
  <si>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</si>
  <si>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</si>
  <si>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</si>
  <si>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</si>
  <si>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</si>
  <si>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</si>
  <si>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</si>
  <si>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</si>
  <si>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</si>
  <si>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</si>
  <si>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</si>
  <si>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</si>
  <si>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</si>
  <si>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</si>
  <si>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</si>
  <si>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</si>
  <si>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</si>
  <si>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</si>
  <si>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</si>
  <si>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</si>
  <si>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</si>
  <si>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</si>
  <si>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</si>
  <si>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</si>
  <si>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</si>
  <si>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</si>
  <si>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</si>
  <si>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</si>
  <si>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</si>
  <si>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</si>
  <si>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</si>
  <si>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</si>
  <si>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</si>
  <si>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</si>
  <si>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</si>
  <si>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</si>
  <si>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</si>
  <si>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</si>
  <si>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</si>
  <si>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</si>
  <si>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</si>
  <si>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</si>
  <si>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</si>
  <si>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</si>
  <si>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</si>
  <si>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</si>
  <si>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</si>
  <si>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</si>
  <si>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</si>
  <si>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</si>
  <si>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</si>
  <si>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</si>
  <si>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</si>
  <si>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</si>
  <si>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</si>
  <si>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</si>
  <si>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</si>
  <si>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</si>
  <si>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</si>
  <si>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</si>
  <si>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</si>
  <si>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</si>
  <si>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</si>
  <si>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</si>
  <si>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</si>
  <si>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</si>
  <si>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</si>
  <si>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</si>
  <si>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</si>
  <si>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</si>
  <si>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</si>
  <si>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</si>
  <si>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</si>
  <si>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</si>
  <si>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</si>
  <si>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</si>
  <si>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</si>
  <si>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</si>
  <si>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</si>
  <si>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</si>
  <si>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</si>
  <si>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</si>
  <si>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</si>
  <si>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</si>
  <si>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</si>
  <si>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</si>
  <si>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</si>
  <si>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</si>
  <si>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</si>
  <si>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</si>
  <si>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</si>
  <si>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</si>
  <si>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</si>
  <si>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</si>
  <si>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</si>
  <si>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</si>
  <si>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</si>
  <si>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</si>
  <si>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</si>
  <si>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</si>
  <si>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</si>
  <si>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</si>
  <si>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</si>
  <si>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</si>
  <si>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</si>
  <si>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</si>
  <si>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</si>
  <si>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</si>
  <si>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</si>
  <si>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</si>
  <si>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</si>
  <si>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</si>
  <si>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</si>
  <si>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</si>
  <si>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</si>
  <si>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</si>
  <si>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</si>
  <si>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</si>
  <si>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</si>
  <si>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</si>
  <si>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</si>
  <si>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</si>
  <si>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</si>
  <si>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</si>
  <si>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</si>
  <si>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</si>
  <si>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</si>
  <si>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</si>
  <si>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</si>
  <si>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</si>
  <si>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</si>
  <si>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</si>
  <si>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</si>
  <si>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</si>
  <si>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</si>
  <si>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</si>
  <si>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</si>
  <si>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</si>
  <si>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</si>
  <si>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</si>
  <si>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</si>
  <si>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</si>
  <si>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</si>
  <si>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</si>
  <si>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</si>
  <si>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</si>
  <si>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</si>
  <si>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</si>
  <si>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</si>
  <si>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</si>
  <si>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</si>
  <si>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</si>
  <si>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</si>
  <si>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</si>
  <si>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</si>
  <si>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</si>
  <si>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</si>
  <si>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</si>
  <si>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</si>
  <si>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</si>
  <si>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</si>
  <si>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</si>
  <si>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</si>
  <si>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</si>
  <si>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</si>
  <si>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</si>
  <si>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</si>
  <si>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</si>
  <si>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</si>
  <si>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</si>
  <si>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</si>
  <si>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</si>
  <si>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</si>
  <si>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</si>
  <si>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</si>
  <si>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</si>
  <si>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</si>
  <si>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</si>
  <si>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</si>
  <si>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</si>
  <si>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</si>
  <si>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</si>
  <si>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</si>
  <si>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</si>
  <si>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</si>
  <si>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</si>
  <si>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</si>
  <si>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</si>
  <si>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</si>
  <si>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</si>
  <si>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</si>
  <si>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</si>
  <si>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</si>
  <si>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</si>
  <si>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</si>
  <si>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</si>
  <si>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</si>
  <si>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</si>
  <si>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</si>
  <si>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</si>
  <si>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</si>
  <si>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</si>
  <si>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</si>
  <si>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</si>
  <si>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</si>
  <si>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</si>
  <si>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</si>
  <si>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</si>
  <si>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</si>
  <si>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</si>
  <si>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</si>
  <si>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</si>
  <si>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</si>
  <si>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</si>
  <si>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</si>
  <si>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</si>
  <si>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</si>
  <si>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</si>
  <si>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</si>
  <si>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</si>
  <si>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</si>
  <si>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</si>
  <si>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</si>
  <si>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</si>
  <si>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</si>
  <si>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</si>
  <si>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</si>
  <si>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</si>
  <si>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</si>
  <si>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</si>
  <si>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</si>
  <si>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</si>
  <si>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</si>
  <si>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</si>
  <si>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</si>
  <si>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</si>
  <si>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</si>
  <si>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</si>
  <si>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</si>
  <si>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</si>
  <si>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</si>
  <si>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</si>
  <si>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</si>
  <si>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</si>
  <si>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</si>
  <si>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</si>
  <si>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</si>
  <si>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</si>
  <si>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</si>
  <si>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</si>
  <si>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</si>
  <si>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</si>
  <si>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</si>
  <si>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</si>
  <si>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</si>
  <si>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</si>
  <si>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</si>
  <si>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</si>
  <si>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</si>
  <si>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</si>
  <si>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</si>
  <si>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</si>
  <si>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</si>
  <si>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</si>
  <si>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</si>
  <si>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</si>
  <si>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</si>
  <si>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</si>
  <si>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</si>
  <si>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</si>
  <si>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</si>
  <si>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</si>
  <si>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</si>
  <si>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</si>
  <si>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</si>
  <si>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</si>
  <si>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</si>
  <si>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</si>
  <si>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</si>
  <si>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</si>
  <si>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</si>
  <si>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</si>
  <si>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</si>
  <si>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</si>
  <si>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</si>
  <si>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</si>
  <si>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</si>
  <si>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</si>
  <si>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</si>
  <si>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</si>
  <si>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</si>
  <si>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</si>
  <si>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</si>
  <si>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</si>
  <si>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</si>
  <si>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</si>
  <si>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</si>
  <si>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</si>
  <si>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</si>
  <si>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</si>
  <si>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</si>
  <si>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</si>
  <si>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</si>
  <si>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</si>
  <si>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</si>
  <si>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</si>
  <si>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</si>
  <si>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</si>
  <si>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</si>
  <si>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</si>
  <si>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</si>
  <si>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</si>
  <si>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</si>
  <si>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</si>
  <si>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</si>
  <si>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</si>
  <si>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</si>
  <si>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</si>
  <si>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</si>
  <si>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</si>
  <si>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</si>
  <si>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</si>
  <si>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</si>
  <si>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</si>
  <si>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</si>
  <si>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</si>
  <si>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</si>
  <si>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</si>
  <si>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</si>
  <si>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</si>
  <si>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</si>
  <si>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</si>
  <si>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</si>
  <si>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</si>
  <si>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</si>
  <si>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</si>
  <si>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</si>
  <si>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</si>
  <si>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</si>
  <si>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</si>
  <si>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</si>
  <si>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</si>
  <si>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</si>
  <si>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</si>
  <si>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</si>
  <si>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</si>
  <si>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</si>
  <si>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</si>
  <si>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</si>
  <si>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</si>
  <si>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</si>
  <si>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</si>
  <si>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</si>
  <si>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</si>
  <si>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</si>
  <si>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</si>
  <si>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</si>
  <si>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</si>
  <si>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</si>
  <si>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</si>
  <si>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</si>
  <si>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</si>
  <si>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</si>
  <si>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</si>
  <si>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</si>
  <si>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</si>
  <si>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</si>
  <si>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</si>
  <si>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</si>
  <si>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</si>
  <si>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</si>
  <si>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</si>
  <si>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</si>
  <si>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</si>
  <si>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</si>
  <si>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</si>
  <si>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</si>
  <si>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</si>
  <si>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</si>
  <si>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</si>
  <si>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</si>
  <si>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</si>
  <si>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</si>
  <si>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</si>
  <si>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</si>
  <si>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</si>
  <si>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</si>
  <si>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</si>
  <si>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</si>
  <si>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</si>
  <si>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</si>
  <si>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</si>
  <si>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</si>
  <si>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</si>
  <si>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</si>
  <si>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</si>
  <si>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</si>
  <si>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</si>
  <si>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</si>
  <si>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</si>
  <si>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</si>
  <si>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</si>
  <si>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</si>
  <si>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</si>
  <si>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</si>
  <si>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</si>
  <si>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</si>
  <si>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</si>
  <si>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</si>
  <si>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</si>
  <si>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</si>
  <si>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</si>
  <si>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</si>
  <si>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</si>
  <si>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</si>
  <si>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</si>
  <si>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</si>
  <si>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</si>
  <si>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</si>
  <si>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</si>
  <si>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</si>
  <si>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</si>
  <si>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</si>
  <si>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</si>
  <si>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</si>
  <si>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</si>
  <si>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</si>
  <si>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</si>
  <si>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</si>
  <si>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</si>
  <si>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</si>
  <si>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</si>
  <si>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</si>
  <si>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</si>
  <si>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</si>
  <si>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</si>
  <si>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</si>
  <si>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</si>
  <si>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</si>
  <si>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</si>
  <si>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</si>
  <si>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</si>
  <si>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</si>
  <si>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</si>
  <si>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</si>
  <si>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</si>
  <si>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</si>
  <si>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</si>
  <si>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</si>
  <si>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</si>
  <si>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</si>
  <si>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</si>
  <si>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</si>
  <si>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</si>
  <si>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</si>
  <si>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</si>
  <si>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</si>
  <si>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</si>
  <si>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</si>
  <si>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</si>
  <si>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</si>
  <si>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</si>
  <si>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</si>
  <si>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</si>
  <si>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</si>
  <si>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</si>
  <si>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</si>
  <si>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</si>
  <si>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</si>
  <si>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</si>
  <si>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</si>
  <si>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</si>
  <si>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</si>
  <si>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</si>
  <si>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</si>
  <si>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</si>
  <si>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</si>
  <si>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</si>
  <si>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</si>
  <si>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</si>
  <si>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</si>
  <si>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</si>
  <si>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</si>
  <si>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</si>
  <si>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</si>
  <si>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</si>
  <si>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</si>
  <si>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</si>
  <si>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</si>
  <si>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</si>
  <si>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</si>
  <si>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</si>
  <si>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</si>
  <si>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</si>
  <si>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</si>
  <si>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</si>
  <si>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</si>
  <si>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</si>
  <si>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</si>
  <si>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</si>
  <si>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</si>
  <si>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</si>
  <si>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</si>
  <si>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</si>
  <si>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</si>
  <si>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</si>
  <si>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</si>
  <si>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</si>
  <si>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</si>
  <si>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</si>
  <si>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</si>
  <si>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</si>
  <si>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</si>
  <si>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</si>
  <si>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</si>
  <si>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</si>
  <si>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</si>
  <si>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</si>
  <si>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</si>
  <si>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</si>
  <si>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</si>
  <si>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</si>
  <si>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</si>
  <si>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</si>
  <si>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</si>
  <si>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</si>
  <si>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</si>
  <si>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</si>
  <si>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</si>
  <si>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</si>
  <si>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</si>
  <si>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</si>
  <si>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</si>
  <si>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</si>
  <si>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</si>
  <si>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</si>
  <si>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</si>
  <si>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</si>
  <si>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</si>
  <si>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</si>
  <si>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</si>
  <si>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</si>
  <si>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</si>
  <si>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</si>
  <si>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</si>
  <si>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</si>
  <si>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</si>
  <si>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</si>
  <si>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</si>
  <si>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</si>
  <si>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</si>
  <si>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</si>
  <si>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</si>
  <si>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</si>
  <si>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</si>
  <si>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</si>
  <si>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</si>
  <si>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</si>
  <si>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</si>
  <si>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</si>
  <si>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</si>
  <si>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</si>
  <si>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</si>
  <si>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</si>
  <si>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</si>
  <si>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</si>
  <si>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</si>
  <si>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</si>
  <si>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</si>
  <si>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</si>
  <si>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</si>
  <si>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</si>
  <si>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</si>
  <si>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</si>
  <si>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</si>
  <si>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</si>
  <si>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</si>
  <si>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</si>
  <si>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</si>
  <si>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</si>
  <si>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</si>
  <si>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</si>
  <si>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</si>
  <si>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</si>
  <si>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</si>
  <si>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</si>
  <si>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</si>
  <si>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</si>
  <si>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</si>
  <si>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</si>
  <si>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</si>
  <si>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</si>
  <si>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</si>
  <si>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</si>
  <si>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</si>
  <si>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</si>
  <si>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</si>
  <si>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</si>
  <si>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</si>
  <si>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</si>
  <si>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</si>
  <si>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</si>
  <si>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</si>
  <si>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</si>
  <si>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</si>
  <si>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</si>
  <si>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</si>
  <si>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</si>
  <si>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</si>
  <si>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</si>
  <si>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</si>
  <si>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</si>
  <si>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</si>
  <si>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</si>
  <si>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</si>
  <si>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</si>
  <si>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</si>
  <si>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</si>
  <si>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</si>
  <si>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</si>
  <si>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</si>
  <si>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</si>
  <si>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</si>
  <si>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</si>
  <si>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</si>
  <si>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</si>
  <si>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</si>
  <si>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</si>
  <si>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</si>
  <si>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</si>
  <si>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</si>
  <si>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</si>
  <si>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</si>
  <si>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</si>
  <si>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</si>
  <si>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</si>
  <si>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</si>
  <si>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</si>
  <si>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</si>
  <si>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</si>
  <si>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</si>
  <si>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</si>
  <si>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</si>
  <si>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</si>
  <si>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</si>
  <si>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</si>
  <si>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</si>
  <si>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</si>
  <si>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</si>
  <si>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</si>
  <si>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</si>
  <si>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</si>
  <si>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</si>
  <si>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</si>
  <si>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</si>
  <si>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</si>
  <si>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</si>
  <si>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</si>
  <si>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</si>
  <si>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</si>
  <si>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</si>
  <si>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</si>
  <si>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</si>
  <si>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</si>
  <si>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</si>
  <si>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</si>
  <si>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</si>
  <si>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</si>
  <si>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</si>
  <si>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</si>
  <si>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</si>
  <si>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</si>
  <si>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</si>
  <si>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</si>
  <si>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</si>
  <si>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</si>
  <si>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</si>
  <si>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</si>
  <si>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</si>
  <si>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</si>
  <si>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</si>
  <si>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</si>
  <si>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</si>
  <si>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</si>
  <si>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</si>
  <si>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</si>
  <si>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</si>
  <si>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</si>
  <si>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</si>
  <si>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</si>
  <si>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</si>
  <si>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</si>
  <si>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</si>
  <si>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</si>
  <si>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</si>
  <si>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</si>
  <si>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</si>
  <si>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</si>
  <si>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</si>
  <si>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</si>
  <si>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</si>
  <si>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</si>
  <si>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</si>
  <si>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</si>
  <si>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</si>
  <si>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</si>
  <si>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</si>
  <si>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</si>
  <si>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</si>
  <si>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</si>
  <si>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</si>
  <si>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</si>
  <si>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</si>
  <si>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</si>
  <si>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</si>
  <si>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</si>
  <si>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</si>
  <si>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</si>
  <si>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</si>
  <si>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</si>
  <si>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</si>
  <si>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</si>
  <si>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</si>
  <si>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</si>
  <si>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</si>
  <si>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</si>
  <si>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</si>
  <si>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</si>
  <si>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</si>
  <si>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</si>
  <si>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</si>
  <si>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</si>
  <si>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</si>
  <si>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</si>
  <si>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</si>
  <si>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</si>
  <si>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</si>
  <si>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</si>
  <si>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</si>
  <si>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</si>
  <si>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</si>
  <si>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</si>
  <si>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</si>
  <si>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</si>
  <si>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</si>
  <si>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</si>
  <si>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</si>
  <si>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</si>
  <si>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</si>
  <si>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</si>
  <si>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</si>
  <si>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</si>
  <si>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</si>
  <si>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</si>
  <si>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</si>
  <si>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</si>
  <si>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</si>
  <si>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</si>
  <si>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</si>
  <si>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</si>
  <si>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</si>
  <si>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</si>
  <si>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</si>
  <si>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</si>
  <si>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</si>
  <si>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</si>
  <si>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</si>
  <si>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</si>
  <si>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</si>
  <si>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</si>
  <si>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</si>
  <si>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</si>
  <si>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</si>
  <si>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</si>
  <si>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</si>
  <si>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</si>
  <si>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</si>
  <si>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</si>
  <si>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</si>
  <si>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</si>
  <si>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</si>
  <si>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</si>
  <si>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</si>
  <si>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</si>
  <si>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</si>
  <si>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</si>
  <si>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</si>
  <si>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</si>
  <si>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</si>
  <si>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</si>
  <si>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</si>
  <si>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</si>
  <si>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</si>
  <si>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</si>
  <si>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</si>
  <si>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</si>
  <si>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</si>
  <si>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</si>
  <si>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</si>
  <si>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</si>
  <si>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</si>
  <si>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</si>
  <si>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</si>
  <si>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</si>
  <si>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</si>
  <si>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</si>
  <si>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</si>
  <si>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</si>
  <si>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</si>
  <si>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</si>
  <si>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</si>
  <si>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</si>
  <si>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</si>
  <si>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</si>
  <si>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</si>
  <si>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</si>
  <si>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</si>
  <si>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</si>
  <si>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</si>
  <si>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</si>
  <si>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</si>
  <si>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</si>
  <si>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</si>
  <si>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</si>
  <si>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</si>
  <si>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</si>
  <si>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</si>
  <si>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</si>
  <si>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</si>
  <si>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</si>
  <si>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</si>
  <si>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</si>
  <si>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</si>
  <si>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</si>
  <si>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</si>
  <si>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</si>
  <si>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</si>
  <si>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</si>
  <si>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</si>
  <si>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</si>
  <si>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</si>
  <si>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</si>
  <si>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</si>
  <si>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</si>
  <si>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</si>
  <si>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</si>
  <si>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</si>
  <si>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</si>
  <si>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</si>
  <si>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</si>
  <si>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</si>
  <si>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</si>
  <si>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</si>
  <si>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</si>
  <si>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</si>
  <si>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</si>
  <si>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</si>
  <si>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</si>
  <si>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</si>
  <si>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</si>
  <si>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</si>
  <si>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</si>
  <si>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</si>
  <si>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</si>
  <si>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</si>
  <si>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</si>
  <si>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</si>
  <si>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</si>
  <si>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</si>
  <si>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</si>
  <si>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</si>
  <si>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</si>
  <si>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</si>
  <si>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</si>
  <si>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</si>
  <si>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</si>
  <si>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</si>
  <si>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</si>
  <si>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</si>
  <si>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</si>
  <si>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</si>
  <si>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</si>
  <si>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</si>
  <si>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</si>
  <si>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</si>
  <si>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</si>
  <si>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</si>
  <si>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</si>
  <si>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</si>
  <si>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</si>
  <si>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</si>
  <si>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</si>
  <si>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</si>
  <si>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</si>
  <si>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</si>
  <si>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</si>
  <si>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</si>
  <si>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</si>
  <si>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</si>
  <si>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</si>
  <si>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</si>
  <si>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</si>
  <si>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</si>
  <si>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</si>
  <si>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</si>
  <si>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</si>
  <si>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</si>
  <si>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</si>
  <si>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</si>
  <si>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</si>
  <si>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</si>
  <si>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</si>
  <si>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</si>
  <si>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</si>
  <si>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</si>
  <si>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</si>
  <si>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</si>
  <si>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</si>
  <si>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</si>
  <si>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</si>
  <si>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</si>
  <si>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</si>
  <si>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</si>
  <si>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</si>
  <si>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</si>
  <si>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</si>
  <si>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</si>
  <si>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</si>
  <si>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</si>
  <si>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</si>
  <si>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</si>
  <si>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</si>
  <si>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</si>
  <si>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</si>
  <si>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</si>
  <si>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</si>
  <si>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</si>
  <si>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</si>
  <si>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</si>
  <si>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</si>
  <si>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</si>
  <si>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</si>
  <si>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</si>
  <si>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</si>
  <si>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</si>
  <si>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</si>
  <si>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</si>
  <si>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</si>
  <si>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</si>
  <si>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</si>
  <si>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</si>
  <si>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</si>
  <si>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</si>
  <si>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</si>
  <si>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</si>
  <si>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</si>
  <si>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</si>
  <si>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</si>
  <si>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</si>
  <si>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</si>
  <si>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</si>
  <si>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</si>
  <si>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</si>
  <si>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</si>
  <si>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</si>
  <si>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</si>
  <si>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</si>
  <si>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</si>
  <si>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</si>
  <si>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</si>
  <si>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</si>
  <si>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</si>
  <si>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</si>
  <si>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</si>
  <si>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</si>
  <si>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</si>
  <si>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</si>
  <si>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</si>
  <si>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</si>
  <si>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</si>
  <si>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</si>
  <si>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</si>
  <si>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</si>
  <si>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</si>
  <si>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</si>
  <si>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</si>
  <si>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</si>
  <si>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</si>
  <si>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</si>
  <si>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</si>
  <si>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</si>
  <si>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</si>
  <si>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</si>
  <si>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</si>
  <si>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</si>
  <si>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</si>
  <si>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</si>
  <si>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</si>
  <si>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</si>
  <si>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</si>
  <si>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</si>
  <si>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</si>
  <si>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</si>
  <si>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</si>
  <si>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</si>
  <si>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</si>
  <si>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</si>
  <si>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</si>
  <si>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</si>
  <si>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</si>
  <si>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</si>
  <si>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</si>
  <si>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</si>
  <si>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</si>
  <si>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</si>
  <si>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</si>
  <si>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</si>
  <si>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</si>
  <si>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</si>
  <si>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</si>
  <si>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</si>
  <si>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</si>
  <si>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</si>
  <si>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</si>
  <si>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</si>
  <si>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</si>
  <si>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</si>
  <si>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</si>
  <si>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</si>
  <si>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</si>
  <si>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</si>
  <si>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</si>
  <si>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</si>
  <si>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</si>
  <si>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</si>
  <si>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</si>
  <si>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</si>
  <si>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</si>
  <si>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</si>
  <si>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</si>
  <si>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</si>
  <si>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</si>
  <si>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</si>
  <si>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</si>
  <si>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</si>
  <si>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</si>
  <si>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</si>
  <si>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</si>
  <si>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</si>
  <si>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</si>
  <si>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</si>
  <si>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</si>
  <si>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</si>
  <si>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</si>
  <si>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</si>
  <si>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</si>
  <si>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</si>
  <si>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</si>
  <si>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</si>
  <si>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</si>
  <si>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</si>
  <si>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</si>
  <si>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</si>
  <si>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</si>
  <si>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</si>
  <si>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</si>
  <si>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</si>
  <si>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</si>
  <si>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</si>
  <si>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</si>
  <si>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</si>
  <si>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</si>
  <si>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</si>
  <si>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</si>
  <si>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</si>
  <si>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</si>
  <si>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</si>
  <si>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</si>
  <si>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</si>
  <si>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</si>
  <si>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</si>
  <si>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</si>
  <si>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</si>
  <si>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</si>
  <si>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</si>
  <si>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</si>
  <si>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</si>
  <si>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</si>
  <si>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</si>
  <si>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</si>
  <si>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</si>
  <si>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</si>
  <si>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</si>
  <si>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</si>
  <si>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</si>
  <si>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</si>
  <si>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</si>
  <si>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</si>
  <si>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</si>
  <si>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</si>
  <si>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</si>
  <si>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</si>
  <si>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</si>
  <si>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</si>
  <si>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</si>
  <si>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</si>
  <si>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</si>
  <si>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</si>
  <si>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</si>
  <si>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</si>
  <si>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</si>
  <si>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</si>
  <si>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</si>
  <si>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</si>
  <si>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</si>
  <si>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</si>
  <si>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</si>
  <si>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</si>
  <si>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</si>
  <si>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</si>
  <si>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</si>
  <si>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</si>
  <si>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</si>
  <si>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</si>
  <si>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</si>
  <si>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</si>
  <si>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</si>
  <si>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</si>
  <si>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</si>
  <si>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</si>
  <si>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</si>
  <si>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</si>
  <si>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</si>
  <si>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</si>
  <si>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</si>
  <si>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</si>
  <si>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</si>
  <si>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</si>
  <si>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</si>
  <si>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</si>
  <si>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</si>
  <si>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</si>
  <si>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</si>
  <si>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</si>
  <si>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</si>
  <si>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</si>
  <si>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</si>
  <si>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</si>
  <si>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</si>
  <si>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</si>
  <si>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</si>
  <si>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</si>
  <si>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</si>
  <si>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</si>
  <si>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</si>
  <si>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</si>
  <si>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</si>
  <si>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</si>
  <si>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</si>
  <si>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</si>
  <si>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</si>
  <si>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</si>
  <si>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</si>
  <si>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</si>
  <si>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</si>
  <si>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</si>
  <si>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</si>
  <si>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</si>
  <si>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</si>
  <si>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</si>
  <si>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</si>
  <si>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</si>
  <si>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</si>
  <si>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</si>
  <si>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</si>
  <si>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</si>
  <si>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</si>
  <si>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</si>
  <si>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</si>
  <si>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</si>
  <si>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</si>
  <si>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</si>
  <si>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</si>
  <si>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</si>
  <si>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</si>
  <si>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</si>
  <si>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</si>
  <si>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</si>
  <si>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</si>
  <si>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</si>
  <si>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</si>
  <si>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</si>
  <si>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</si>
  <si>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</si>
  <si>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</si>
  <si>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</si>
  <si>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</si>
  <si>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</si>
  <si>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</si>
  <si>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</si>
  <si>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</si>
  <si>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</si>
  <si>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</si>
  <si>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</si>
  <si>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</si>
  <si>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</si>
  <si>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</si>
  <si>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</si>
  <si>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</si>
  <si>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</si>
  <si>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</si>
  <si>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</si>
  <si>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</si>
  <si>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</si>
  <si>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</si>
  <si>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</si>
  <si>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</si>
  <si>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</si>
  <si>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</si>
  <si>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</si>
  <si>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</si>
  <si>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</si>
  <si>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</si>
  <si>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</si>
  <si>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</si>
  <si>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</si>
  <si>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</si>
  <si>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</si>
  <si>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</si>
  <si>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</si>
  <si>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</si>
  <si>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</si>
  <si>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</si>
  <si>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</si>
  <si>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</si>
  <si>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</si>
  <si>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</si>
  <si>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</si>
  <si>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</si>
  <si>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</si>
  <si>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</si>
  <si>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</si>
  <si>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</si>
  <si>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</si>
  <si>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</si>
  <si>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</si>
  <si>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</si>
  <si>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</si>
  <si>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</si>
  <si>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</si>
  <si>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</si>
  <si>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</si>
  <si>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</si>
  <si>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</si>
  <si>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</si>
  <si>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</si>
  <si>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</si>
  <si>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</si>
  <si>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</si>
  <si>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</si>
  <si>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</si>
  <si>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</si>
  <si>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</si>
  <si>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</si>
  <si>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</si>
  <si>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</si>
  <si>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</si>
  <si>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</si>
  <si>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</si>
  <si>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</si>
  <si>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</si>
  <si>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</si>
  <si>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</si>
  <si>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</si>
  <si>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</si>
  <si>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</si>
  <si>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</si>
  <si>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</si>
  <si>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</si>
  <si>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</si>
  <si>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</si>
  <si>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</si>
  <si>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</si>
  <si>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</si>
  <si>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</si>
  <si>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</si>
  <si>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</si>
  <si>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</si>
  <si>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</si>
  <si>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</si>
  <si>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</si>
  <si>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</si>
  <si>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</si>
  <si>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</si>
  <si>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</si>
  <si>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</si>
  <si>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</si>
  <si>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</si>
  <si>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</si>
  <si>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</si>
  <si>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</si>
  <si>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</si>
  <si>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</si>
  <si>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</si>
  <si>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</si>
  <si>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</si>
  <si>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</si>
  <si>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</si>
  <si>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</si>
  <si>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</si>
  <si>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</si>
  <si>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</si>
  <si>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</si>
  <si>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</si>
  <si>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</si>
  <si>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</si>
  <si>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</si>
  <si>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</si>
  <si>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</si>
  <si>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</si>
  <si>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</si>
  <si>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</si>
  <si>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</si>
  <si>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</si>
  <si>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</si>
  <si>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</si>
  <si>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</si>
  <si>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</si>
  <si>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</si>
  <si>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</si>
  <si>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</si>
  <si>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</si>
  <si>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</si>
  <si>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</si>
  <si>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</si>
  <si>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</si>
  <si>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</si>
  <si>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</si>
  <si>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</si>
  <si>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</si>
  <si>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</si>
  <si>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</si>
  <si>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</si>
  <si>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</si>
  <si>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</si>
  <si>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</si>
  <si>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</si>
  <si>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</si>
  <si>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</si>
  <si>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</si>
  <si>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</si>
  <si>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</si>
  <si>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</si>
  <si>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</si>
  <si>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</si>
  <si>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</si>
  <si>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</si>
  <si>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</si>
  <si>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</si>
  <si>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</si>
  <si>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</si>
  <si>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</si>
  <si>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</si>
  <si>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</si>
  <si>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</si>
  <si>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</si>
  <si>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</si>
  <si>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</si>
  <si>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</si>
  <si>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</si>
  <si>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</si>
  <si>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</si>
  <si>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</si>
  <si>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</si>
  <si>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</si>
  <si>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</si>
  <si>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</si>
  <si>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</si>
  <si>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</si>
  <si>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</si>
  <si>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</si>
  <si>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</si>
  <si>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</si>
  <si>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</si>
  <si>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</si>
  <si>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</si>
  <si>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</si>
  <si>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</si>
  <si>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</si>
  <si>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</si>
  <si>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</si>
  <si>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</si>
  <si>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</si>
  <si>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</si>
  <si>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</si>
  <si>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</si>
  <si>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</si>
  <si>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</si>
  <si>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</si>
  <si>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</si>
  <si>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</si>
  <si>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</si>
  <si>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</si>
  <si>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</si>
  <si>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</si>
  <si>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</si>
  <si>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</si>
  <si>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</si>
  <si>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</si>
  <si>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</si>
  <si>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</si>
  <si>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</si>
  <si>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</si>
  <si>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</si>
  <si>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</si>
  <si>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</si>
  <si>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</si>
  <si>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</si>
  <si>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</si>
  <si>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</si>
  <si>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</si>
  <si>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</si>
  <si>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</si>
  <si>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</si>
  <si>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</si>
  <si>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</si>
  <si>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</si>
  <si>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</si>
  <si>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</si>
  <si>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</si>
  <si>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</si>
  <si>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</si>
  <si>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</si>
  <si>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</si>
  <si>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</si>
  <si>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</si>
  <si>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</si>
  <si>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</si>
  <si>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</si>
  <si>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</si>
  <si>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</si>
  <si>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</si>
  <si>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</si>
  <si>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</si>
  <si>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</si>
  <si>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</si>
  <si>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</si>
  <si>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</si>
  <si>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</si>
  <si>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</si>
  <si>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</si>
  <si>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</si>
  <si>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</si>
  <si>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</si>
  <si>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</si>
  <si>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</si>
  <si>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</si>
  <si>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</si>
  <si>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</si>
  <si>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</si>
  <si>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</si>
  <si>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</si>
  <si>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</si>
  <si>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</si>
  <si>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</si>
  <si>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</si>
  <si>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</si>
  <si>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</si>
  <si>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</si>
  <si>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</si>
  <si>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</si>
  <si>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</si>
  <si>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</si>
  <si>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</si>
  <si>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</si>
  <si>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</si>
  <si>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</si>
  <si>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</si>
  <si>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</si>
  <si>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</si>
  <si>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</si>
  <si>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</si>
  <si>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</si>
  <si>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</si>
  <si>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</si>
  <si>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</si>
  <si>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</si>
  <si>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</si>
  <si>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</si>
  <si>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</si>
  <si>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</si>
  <si>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</si>
  <si>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</si>
  <si>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</si>
  <si>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</si>
  <si>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</si>
  <si>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</si>
  <si>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</si>
  <si>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</si>
  <si>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</si>
  <si>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</si>
  <si>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</si>
  <si>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</si>
  <si>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</si>
  <si>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</si>
  <si>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</si>
  <si>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</si>
  <si>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</si>
  <si>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</si>
  <si>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</si>
  <si>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</si>
  <si>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</si>
  <si>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</si>
  <si>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</si>
  <si>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</si>
  <si>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</si>
  <si>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</si>
  <si>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</si>
  <si>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</si>
  <si>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</si>
  <si>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</si>
  <si>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</si>
  <si>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</si>
  <si>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</si>
  <si>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</si>
  <si>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</si>
  <si>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</si>
  <si>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</si>
  <si>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</si>
  <si>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</si>
  <si>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</si>
  <si>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</si>
  <si>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</si>
  <si>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</si>
  <si>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</si>
  <si>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</si>
  <si>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</si>
  <si>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</si>
  <si>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</si>
  <si>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</si>
  <si>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</si>
  <si>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</si>
  <si>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</si>
  <si>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</si>
  <si>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</si>
  <si>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</si>
  <si>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</si>
  <si>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</si>
  <si>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</si>
  <si>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</si>
  <si>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</si>
  <si>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</si>
  <si>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</si>
  <si>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</si>
  <si>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</si>
  <si>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</si>
  <si>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</si>
  <si>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</si>
  <si>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</si>
  <si>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</si>
  <si>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</si>
  <si>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</si>
  <si>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</si>
  <si>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</si>
  <si>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</si>
  <si>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</si>
  <si>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</si>
  <si>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</si>
  <si>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</si>
  <si>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</si>
  <si>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</si>
  <si>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</si>
  <si>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</si>
  <si>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</si>
  <si>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</si>
  <si>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</si>
  <si>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</si>
  <si>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</si>
  <si>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</si>
  <si>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</si>
  <si>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</si>
  <si>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</si>
  <si>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</si>
  <si>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</si>
  <si>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</si>
  <si>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</si>
  <si>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</si>
  <si>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</si>
  <si>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</si>
  <si>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</si>
  <si>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</si>
  <si>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</si>
  <si>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</si>
  <si>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</si>
  <si>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</si>
  <si>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</si>
  <si>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</si>
  <si>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</si>
  <si>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</si>
  <si>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</si>
  <si>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</si>
  <si>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</si>
  <si>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</si>
  <si>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</si>
  <si>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</si>
  <si>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</si>
  <si>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</si>
  <si>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</si>
  <si>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</si>
  <si>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</si>
  <si>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</si>
  <si>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</si>
  <si>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</si>
  <si>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</si>
  <si>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</si>
  <si>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</si>
  <si>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</si>
  <si>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</si>
  <si>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</si>
  <si>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</si>
  <si>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</si>
  <si>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</si>
  <si>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</si>
  <si>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</si>
  <si>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</si>
  <si>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</si>
  <si>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</si>
  <si>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</si>
  <si>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</si>
  <si>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</si>
  <si>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</si>
  <si>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</si>
  <si>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</si>
  <si>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</si>
  <si>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</si>
  <si>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</si>
  <si>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</si>
  <si>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</si>
  <si>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</si>
  <si>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</si>
  <si>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</si>
  <si>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</si>
  <si>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</si>
  <si>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</si>
  <si>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</si>
  <si>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</si>
  <si>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</si>
  <si>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</si>
  <si>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</si>
  <si>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</si>
  <si>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</si>
  <si>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</si>
  <si>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</si>
  <si>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</si>
  <si>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</si>
  <si>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</si>
  <si>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</si>
  <si>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</si>
  <si>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</si>
  <si>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</si>
  <si>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</si>
  <si>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</si>
  <si>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</si>
  <si>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</si>
  <si>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</si>
  <si>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</si>
  <si>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</si>
  <si>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</si>
  <si>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</si>
  <si>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</si>
  <si>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</si>
  <si>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</si>
  <si>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</si>
  <si>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</si>
  <si>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</si>
  <si>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</si>
  <si>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</si>
  <si>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</si>
  <si>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</si>
  <si>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</si>
  <si>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</si>
  <si>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</si>
  <si>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</si>
  <si>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</si>
  <si>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</si>
  <si>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</si>
  <si>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</si>
  <si>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</si>
  <si>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</si>
  <si>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</si>
  <si>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</si>
  <si>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</si>
  <si>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</si>
  <si>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</si>
  <si>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</si>
  <si>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</si>
  <si>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</si>
  <si>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</si>
  <si>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</si>
  <si>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</si>
  <si>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</si>
  <si>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</si>
  <si>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</si>
  <si>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</si>
  <si>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</si>
  <si>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</si>
  <si>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</si>
  <si>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</si>
  <si>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</si>
  <si>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</si>
  <si>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</si>
  <si>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</si>
  <si>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</si>
  <si>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</si>
  <si>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</si>
  <si>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</si>
  <si>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</si>
  <si>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</si>
  <si>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</si>
  <si>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</si>
  <si>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</si>
  <si>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</si>
  <si>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</si>
  <si>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</si>
  <si>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</si>
  <si>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</si>
  <si>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</si>
  <si>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</si>
  <si>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</si>
  <si>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</si>
  <si>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</si>
  <si>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</si>
  <si>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</si>
  <si>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</si>
  <si>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</si>
  <si>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</si>
  <si>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</si>
  <si>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</si>
  <si>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</si>
  <si>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</si>
  <si>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</si>
  <si>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</si>
  <si>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</si>
  <si>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</si>
  <si>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</si>
  <si>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</si>
  <si>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</si>
  <si>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</si>
  <si>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</si>
  <si>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</si>
  <si>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</si>
  <si>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</si>
  <si>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</si>
  <si>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</si>
  <si>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</si>
  <si>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</si>
  <si>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</si>
  <si>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</si>
  <si>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</si>
  <si>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</si>
  <si>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</si>
  <si>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</si>
  <si>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</si>
  <si>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</si>
  <si>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</si>
  <si>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</si>
  <si>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</si>
  <si>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</si>
  <si>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</si>
  <si>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</si>
  <si>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</si>
  <si>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</si>
  <si>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</si>
  <si>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</si>
  <si>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</si>
  <si>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</si>
  <si>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</si>
  <si>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</si>
  <si>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</si>
  <si>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</si>
  <si>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</si>
  <si>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</si>
  <si>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</si>
  <si>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</si>
  <si>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</si>
  <si>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</si>
  <si>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</si>
  <si>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</si>
  <si>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</si>
  <si>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</si>
  <si>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</si>
  <si>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</si>
  <si>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</si>
  <si>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</si>
  <si>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</si>
  <si>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</si>
  <si>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</si>
  <si>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</si>
  <si>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</si>
  <si>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</si>
  <si>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</si>
  <si>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</si>
  <si>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</si>
  <si>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</si>
  <si>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</si>
  <si>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</si>
  <si>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</si>
  <si>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</si>
  <si>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</si>
  <si>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</si>
  <si>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</si>
  <si>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</si>
  <si>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</si>
  <si>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</si>
  <si>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</si>
  <si>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</si>
  <si>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</si>
  <si>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</si>
  <si>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</si>
  <si>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</si>
  <si>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</si>
  <si>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</si>
  <si>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</si>
  <si>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</si>
  <si>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</si>
  <si>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</si>
  <si>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</si>
  <si>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</si>
  <si>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</si>
  <si>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</si>
  <si>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</si>
  <si>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</si>
  <si>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</si>
  <si>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</si>
  <si>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</si>
  <si>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</si>
  <si>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</si>
  <si>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</si>
  <si>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</si>
  <si>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</si>
  <si>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</si>
  <si>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</si>
  <si>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</si>
  <si>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</si>
  <si>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</si>
  <si>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</si>
  <si>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</si>
  <si>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</si>
  <si>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</si>
  <si>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</si>
  <si>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</si>
  <si>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</si>
  <si>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</si>
  <si>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</si>
  <si>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</si>
  <si>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</si>
  <si>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</si>
  <si>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</si>
  <si>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</si>
  <si>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</si>
  <si>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</si>
  <si>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</si>
  <si>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</si>
  <si>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</si>
  <si>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</si>
  <si>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</si>
  <si>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</si>
  <si>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</si>
  <si>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</si>
  <si>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</si>
  <si>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</si>
  <si>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</si>
  <si>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</si>
  <si>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</si>
  <si>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</si>
  <si>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</si>
  <si>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</si>
  <si>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</si>
  <si>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</si>
  <si>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</si>
  <si>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</si>
  <si>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</si>
  <si>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</si>
  <si>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</si>
  <si>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</si>
  <si>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</si>
  <si>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</si>
  <si>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</si>
  <si>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</si>
  <si>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</si>
  <si>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</si>
  <si>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</si>
  <si>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</si>
  <si>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</si>
  <si>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</si>
  <si>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</si>
  <si>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</si>
  <si>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</si>
  <si>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</si>
  <si>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</si>
  <si>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</si>
  <si>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</si>
  <si>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</si>
  <si>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</si>
  <si>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</si>
  <si>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</si>
  <si>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</si>
  <si>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</si>
  <si>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</si>
  <si>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</si>
  <si>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</si>
  <si>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</si>
  <si>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</si>
  <si>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</si>
  <si>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</si>
  <si>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</si>
  <si>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</si>
  <si>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</si>
  <si>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</si>
  <si>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</si>
  <si>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</si>
  <si>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</si>
  <si>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</si>
  <si>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</si>
  <si>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</si>
  <si>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</si>
  <si>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</si>
  <si>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</si>
  <si>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</si>
  <si>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</si>
  <si>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</si>
  <si>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</si>
  <si>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</si>
  <si>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</si>
  <si>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</si>
  <si>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</si>
  <si>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</si>
  <si>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</si>
  <si>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</si>
  <si>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</si>
  <si>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</si>
  <si>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</si>
  <si>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</si>
  <si>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</si>
  <si>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</si>
  <si>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</si>
  <si>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</si>
  <si>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</si>
  <si>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</si>
  <si>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</si>
  <si>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</si>
  <si>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</si>
  <si>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</si>
  <si>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</si>
  <si>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</si>
  <si>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</si>
  <si>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</si>
  <si>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</si>
  <si>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</si>
  <si>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</si>
  <si>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</si>
  <si>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</si>
  <si>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</si>
  <si>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</si>
  <si>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</si>
  <si>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</si>
  <si>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</si>
  <si>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</si>
  <si>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</si>
  <si>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</si>
  <si>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</si>
  <si>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</si>
  <si>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</si>
  <si>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</si>
  <si>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</si>
  <si>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</si>
  <si>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</si>
  <si>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</si>
  <si>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</si>
  <si>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</si>
  <si>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</si>
  <si>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</si>
  <si>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</si>
  <si>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</si>
  <si>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</si>
  <si>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</si>
  <si>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</si>
  <si>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</si>
  <si>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</si>
  <si>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</si>
  <si>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</si>
  <si>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</si>
  <si>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</si>
  <si>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</si>
  <si>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</si>
  <si>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</si>
  <si>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</si>
  <si>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</si>
  <si>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</si>
  <si>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</si>
  <si>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</si>
  <si>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</si>
  <si>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</si>
  <si>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</si>
  <si>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</si>
  <si>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</si>
  <si>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</si>
  <si>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</si>
  <si>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</si>
  <si>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</si>
  <si>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</si>
  <si>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</si>
  <si>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</si>
  <si>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</si>
  <si>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</si>
  <si>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</si>
  <si>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</si>
  <si>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</si>
  <si>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</si>
  <si>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</si>
  <si>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</si>
  <si>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</si>
  <si>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</si>
  <si>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</si>
  <si>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</si>
  <si>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</si>
  <si>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</si>
  <si>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</si>
  <si>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</si>
  <si>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</si>
  <si>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</si>
  <si>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</si>
  <si>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</si>
  <si>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</si>
  <si>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</si>
  <si>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</si>
  <si>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</si>
  <si>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</si>
  <si>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</si>
  <si>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</si>
  <si>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</si>
  <si>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</si>
  <si>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</si>
  <si>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</si>
  <si>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</si>
  <si>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</si>
  <si>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</si>
  <si>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</si>
  <si>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</si>
  <si>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</si>
  <si>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</si>
  <si>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</si>
  <si>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</si>
  <si>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</si>
  <si>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</si>
  <si>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</si>
  <si>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</si>
  <si>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</si>
  <si>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</si>
  <si>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</si>
  <si>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</si>
  <si>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</si>
  <si>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</si>
  <si>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</si>
  <si>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</si>
  <si>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</si>
  <si>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</si>
  <si>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</si>
  <si>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</si>
  <si>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</si>
  <si>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</si>
  <si>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</si>
  <si>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</si>
  <si>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</si>
  <si>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</si>
  <si>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</si>
  <si>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</si>
  <si>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</si>
  <si>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</si>
  <si>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</si>
  <si>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</si>
  <si>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</si>
  <si>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</si>
  <si>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</si>
  <si>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</si>
  <si>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</si>
  <si>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</si>
  <si>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</si>
  <si>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</si>
  <si>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</si>
  <si>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</si>
  <si>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</si>
  <si>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</si>
  <si>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</si>
  <si>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</si>
  <si>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</si>
  <si>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</si>
  <si>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</si>
  <si>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</si>
  <si>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</si>
  <si>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</si>
  <si>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</si>
  <si>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</si>
  <si>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</si>
  <si>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</si>
  <si>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</si>
  <si>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</si>
  <si>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</si>
  <si>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</si>
  <si>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</si>
  <si>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</si>
  <si>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</si>
  <si>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</si>
  <si>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</si>
  <si>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</si>
  <si>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</si>
  <si>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</si>
  <si>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</si>
  <si>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</si>
  <si>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</si>
  <si>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</si>
  <si>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</si>
  <si>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</si>
  <si>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</si>
  <si>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</si>
  <si>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</si>
  <si>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</si>
  <si>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</si>
  <si>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</si>
  <si>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</si>
  <si>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</si>
  <si>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</si>
  <si>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</si>
  <si>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</si>
  <si>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</si>
  <si>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</si>
  <si>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</si>
  <si>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</si>
  <si>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</si>
  <si>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</si>
  <si>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</si>
  <si>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</si>
  <si>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</si>
  <si>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</si>
  <si>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</si>
  <si>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</si>
  <si>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</si>
  <si>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</si>
  <si>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</si>
  <si>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</si>
  <si>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</si>
  <si>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</si>
  <si>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</si>
  <si>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</si>
  <si>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</si>
  <si>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</si>
  <si>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</si>
  <si>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</si>
  <si>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</si>
  <si>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</si>
  <si>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</si>
  <si>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</si>
  <si>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</si>
  <si>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</si>
  <si>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</si>
  <si>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</si>
  <si>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</si>
  <si>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</si>
  <si>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</si>
  <si>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</si>
  <si>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</si>
  <si>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</si>
  <si>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</si>
  <si>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</si>
  <si>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</si>
  <si>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</si>
  <si>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</si>
  <si>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</si>
  <si>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</si>
  <si>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</si>
  <si>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</si>
  <si>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</si>
  <si>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</si>
  <si>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</si>
  <si>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</si>
  <si>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</si>
  <si>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</si>
  <si>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</si>
  <si>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</si>
  <si>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</si>
  <si>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</si>
  <si>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</si>
  <si>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</si>
  <si>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</si>
  <si>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</si>
  <si>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</si>
  <si>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</si>
  <si>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</si>
  <si>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</si>
  <si>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</si>
  <si>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</si>
  <si>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</si>
  <si>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</si>
  <si>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</si>
  <si>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</si>
  <si>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</si>
  <si>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</si>
  <si>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</si>
  <si>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</si>
  <si>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</si>
  <si>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</si>
  <si>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</si>
  <si>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</si>
  <si>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</si>
  <si>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</si>
  <si>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</si>
  <si>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</si>
  <si>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</si>
  <si>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</si>
  <si>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</si>
  <si>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</si>
  <si>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</si>
  <si>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</si>
  <si>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</si>
  <si>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</si>
  <si>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</si>
  <si>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</si>
  <si>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</si>
  <si>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</si>
  <si>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</si>
  <si>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</si>
  <si>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</si>
  <si>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</si>
  <si>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</si>
  <si>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</si>
  <si>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</si>
  <si>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</si>
  <si>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</si>
  <si>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</si>
  <si>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</si>
  <si>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</si>
  <si>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</si>
  <si>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</si>
  <si>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</si>
  <si>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</si>
  <si>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</si>
  <si>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</si>
  <si>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</si>
  <si>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</si>
  <si>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</si>
  <si>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</si>
  <si>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</si>
  <si>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</si>
  <si>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</si>
  <si>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</si>
  <si>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</si>
  <si>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</si>
  <si>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</si>
  <si>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</si>
  <si>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</si>
  <si>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</si>
  <si>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</si>
  <si>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</si>
  <si>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</si>
  <si>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</si>
  <si>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</si>
  <si>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</si>
  <si>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</si>
  <si>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</si>
  <si>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</si>
  <si>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</si>
  <si>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</si>
  <si>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</si>
  <si>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</si>
  <si>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</si>
  <si>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</si>
  <si>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</si>
  <si>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</si>
  <si>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</si>
  <si>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</si>
  <si>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</si>
  <si>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</si>
  <si>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</si>
  <si>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</si>
  <si>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</si>
  <si>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</si>
  <si>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</si>
  <si>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</si>
  <si>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</si>
  <si>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</si>
  <si>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</si>
  <si>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</si>
  <si>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</si>
  <si>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</si>
  <si>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</si>
  <si>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</si>
  <si>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</si>
  <si>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</si>
  <si>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</si>
  <si>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</si>
  <si>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</si>
  <si>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</si>
  <si>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</si>
  <si>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</si>
  <si>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</si>
  <si>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</si>
  <si>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</si>
  <si>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</si>
  <si>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</si>
  <si>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</si>
  <si>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</si>
  <si>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</si>
  <si>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</si>
  <si>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</si>
  <si>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</si>
  <si>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</si>
  <si>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</si>
  <si>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</si>
  <si>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</si>
  <si>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</si>
  <si>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</si>
  <si>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</si>
  <si>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</si>
  <si>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</si>
  <si>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</si>
  <si>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</si>
  <si>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</si>
  <si>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</si>
  <si>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</si>
  <si>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</si>
  <si>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</si>
  <si>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</si>
  <si>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</si>
  <si>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</si>
  <si>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</si>
  <si>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</si>
  <si>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</si>
  <si>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</si>
  <si>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</si>
  <si>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</si>
  <si>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</si>
  <si>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</si>
  <si>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</si>
  <si>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</si>
  <si>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</si>
  <si>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</si>
  <si>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</si>
  <si>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</si>
  <si>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</si>
  <si>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</si>
  <si>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</si>
  <si>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</si>
  <si>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</si>
  <si>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</si>
  <si>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</si>
  <si>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</si>
  <si>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</si>
  <si>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</si>
  <si>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</si>
  <si>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</si>
  <si>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</si>
  <si>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</si>
  <si>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</si>
  <si>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</si>
  <si>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</si>
  <si>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</si>
  <si>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</si>
  <si>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</si>
  <si>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</si>
  <si>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</si>
  <si>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</si>
  <si>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</si>
  <si>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</si>
  <si>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</si>
  <si>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</si>
  <si>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</si>
  <si>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</si>
  <si>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</si>
  <si>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</si>
  <si>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</si>
  <si>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</si>
  <si>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</si>
  <si>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</si>
  <si>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</si>
  <si>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</si>
  <si>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</si>
  <si>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</si>
  <si>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</si>
  <si>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</si>
  <si>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</si>
  <si>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</si>
  <si>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</si>
  <si>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</si>
  <si>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</si>
  <si>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</si>
  <si>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</si>
  <si>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</si>
  <si>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</si>
  <si>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</si>
  <si>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</si>
  <si>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</si>
  <si>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</si>
  <si>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</si>
  <si>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</si>
  <si>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</si>
  <si>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</si>
  <si>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</si>
  <si>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</si>
  <si>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</si>
  <si>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</si>
  <si>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</si>
  <si>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</si>
  <si>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</si>
  <si>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</si>
  <si>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</si>
  <si>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</si>
  <si>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</si>
  <si>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</si>
  <si>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</si>
  <si>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</si>
  <si>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</si>
  <si>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</si>
  <si>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</si>
  <si>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</si>
  <si>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</si>
  <si>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</si>
  <si>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</si>
  <si>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</si>
  <si>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</si>
  <si>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</si>
  <si>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</si>
  <si>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</si>
  <si>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</si>
  <si>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</si>
  <si>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</si>
  <si>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</si>
  <si>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</si>
  <si>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</si>
  <si>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</si>
  <si>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</si>
  <si>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</si>
  <si>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</si>
  <si>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</si>
  <si>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</si>
  <si>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</si>
  <si>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</si>
  <si>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</si>
  <si>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</si>
  <si>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</si>
  <si>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</si>
  <si>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</si>
  <si>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</si>
  <si>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</si>
  <si>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</si>
  <si>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</si>
  <si>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</si>
  <si>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</si>
  <si>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</si>
  <si>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</si>
  <si>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</si>
  <si>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</si>
  <si>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</si>
  <si>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</si>
  <si>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</si>
  <si>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</si>
  <si>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</si>
  <si>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</si>
  <si>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</si>
  <si>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</si>
  <si>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</si>
  <si>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</si>
  <si>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</si>
  <si>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</si>
  <si>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</si>
  <si>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</si>
  <si>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</si>
  <si>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</si>
  <si>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</si>
  <si>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</si>
  <si>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</si>
  <si>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</si>
  <si>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</si>
  <si>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</si>
  <si>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</si>
  <si>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</si>
  <si>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</si>
  <si>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</si>
  <si>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</si>
  <si>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</si>
  <si>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</si>
  <si>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</si>
  <si>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</si>
  <si>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</si>
  <si>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</si>
  <si>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</si>
  <si>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</si>
  <si>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</si>
  <si>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</si>
  <si>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</si>
  <si>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</si>
  <si>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</si>
  <si>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</si>
  <si>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</si>
  <si>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</si>
  <si>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</si>
  <si>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</si>
  <si>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</si>
  <si>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</si>
  <si>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</si>
  <si>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</si>
  <si>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</si>
  <si>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</si>
  <si>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</si>
  <si>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</si>
  <si>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</si>
  <si>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</si>
  <si>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</si>
  <si>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</si>
  <si>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</si>
  <si>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</si>
  <si>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</si>
  <si>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</si>
  <si>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</si>
  <si>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</si>
  <si>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</si>
  <si>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</si>
  <si>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</si>
  <si>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</si>
  <si>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</si>
  <si>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</si>
  <si>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</si>
  <si>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</si>
  <si>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</si>
  <si>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</si>
  <si>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</si>
  <si>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</si>
  <si>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</si>
  <si>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</si>
  <si>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</si>
  <si>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</si>
  <si>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</si>
  <si>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</si>
  <si>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</si>
  <si>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</si>
  <si>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</si>
  <si>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</si>
  <si>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</si>
  <si>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</si>
  <si>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</si>
  <si>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</si>
  <si>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</si>
  <si>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</si>
  <si>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</si>
  <si>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</si>
  <si>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</si>
  <si>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</si>
  <si>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</si>
  <si>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</si>
  <si>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</si>
  <si>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</si>
  <si>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</si>
  <si>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</si>
  <si>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</si>
  <si>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</si>
  <si>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</si>
  <si>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</si>
  <si>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</si>
  <si>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</si>
  <si>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</si>
  <si>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</si>
  <si>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</si>
  <si>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</si>
  <si>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</si>
  <si>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</si>
  <si>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</si>
  <si>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</si>
  <si>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</si>
  <si>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</si>
  <si>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</si>
  <si>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</si>
  <si>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</si>
  <si>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</si>
  <si>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</si>
  <si>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</si>
  <si>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</si>
  <si>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</si>
  <si>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</si>
  <si>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</si>
  <si>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</si>
  <si>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</si>
  <si>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</si>
  <si>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</si>
  <si>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</si>
  <si>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</si>
  <si>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</si>
  <si>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</si>
  <si>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</si>
  <si>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</si>
  <si>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</si>
  <si>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</si>
  <si>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</si>
  <si>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</si>
  <si>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</si>
  <si>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</si>
  <si>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</si>
  <si>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</si>
  <si>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</si>
  <si>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</si>
  <si>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</si>
  <si>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</si>
  <si>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</si>
  <si>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</si>
  <si>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</si>
  <si>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</si>
  <si>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</si>
  <si>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</si>
  <si>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</si>
  <si>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</si>
  <si>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</si>
  <si>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</si>
  <si>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</si>
  <si>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</si>
  <si>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</si>
  <si>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</si>
  <si>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</si>
  <si>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</si>
  <si>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</si>
  <si>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</si>
  <si>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</si>
  <si>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</si>
  <si>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</si>
  <si>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</si>
  <si>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</si>
  <si>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</si>
  <si>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</si>
  <si>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</si>
  <si>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</si>
  <si>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</si>
  <si>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</si>
  <si>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</si>
  <si>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</si>
  <si>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</si>
  <si>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</si>
  <si>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</si>
  <si>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</si>
  <si>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</si>
  <si>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</si>
  <si>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</si>
  <si>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</si>
  <si>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</si>
  <si>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</si>
  <si>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</si>
  <si>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</si>
  <si>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</si>
  <si>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</si>
  <si>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</si>
  <si>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</si>
  <si>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</si>
  <si>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</si>
  <si>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</si>
  <si>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</si>
  <si>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</si>
  <si>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</si>
  <si>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</si>
  <si>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</si>
  <si>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</si>
  <si>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</si>
  <si>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</si>
  <si>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</si>
  <si>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</si>
  <si>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</si>
  <si>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</si>
  <si>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</si>
  <si>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</si>
  <si>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</si>
  <si>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</si>
  <si>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</si>
  <si>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</si>
  <si>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</si>
  <si>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</si>
  <si>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</si>
  <si>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</si>
  <si>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</si>
  <si>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</si>
  <si>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</si>
  <si>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</si>
  <si>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</si>
  <si>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</si>
  <si>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</si>
  <si>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</si>
  <si>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</si>
  <si>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</si>
  <si>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</si>
  <si>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</si>
  <si>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</si>
  <si>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</si>
  <si>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</si>
  <si>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</si>
  <si>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</si>
  <si>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</si>
  <si>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</si>
  <si>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</si>
  <si>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</si>
  <si>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</si>
  <si>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</si>
  <si>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</si>
  <si>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</si>
  <si>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</si>
  <si>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</si>
  <si>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</si>
  <si>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</si>
  <si>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</si>
  <si>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</si>
  <si>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</si>
  <si>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</si>
  <si>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</si>
  <si>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</si>
  <si>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</si>
  <si>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</si>
  <si>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</si>
  <si>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</si>
  <si>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</si>
  <si>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</si>
  <si>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</si>
  <si>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</si>
  <si>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</si>
  <si>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</si>
  <si>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</si>
  <si>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</si>
  <si>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</si>
  <si>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</si>
  <si>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</si>
  <si>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</si>
  <si>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</si>
  <si>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</si>
  <si>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</si>
  <si>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</si>
  <si>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</si>
  <si>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</si>
  <si>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</si>
  <si>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</si>
  <si>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</si>
  <si>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</si>
  <si>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</si>
  <si>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</si>
  <si>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</si>
  <si>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</si>
  <si>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</si>
  <si>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</si>
  <si>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</si>
  <si>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</si>
  <si>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</si>
  <si>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</si>
  <si>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</si>
  <si>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</si>
  <si>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</si>
  <si>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</si>
  <si>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</si>
  <si>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</si>
  <si>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</si>
  <si>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</si>
  <si>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</si>
  <si>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</si>
  <si>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</si>
  <si>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</si>
  <si>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</si>
  <si>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</si>
  <si>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</si>
  <si>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</si>
  <si>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</si>
  <si>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</si>
  <si>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</si>
  <si>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</si>
  <si>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</si>
  <si>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</si>
  <si>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</si>
  <si>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</si>
  <si>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</si>
  <si>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</si>
  <si>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</si>
  <si>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</si>
  <si>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</si>
  <si>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</si>
  <si>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</si>
  <si>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</si>
  <si>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</si>
  <si>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</si>
  <si>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</si>
  <si>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</si>
  <si>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</si>
  <si>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</si>
  <si>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</si>
  <si>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</si>
  <si>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</si>
  <si>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</si>
  <si>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</si>
  <si>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</si>
  <si>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</si>
  <si>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</si>
  <si>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</si>
  <si>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</si>
  <si>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</si>
  <si>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</si>
  <si>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</si>
  <si>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</si>
  <si>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</si>
  <si>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</si>
  <si>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</si>
  <si>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</si>
  <si>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</si>
  <si>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</si>
  <si>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</si>
  <si>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</si>
  <si>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</si>
  <si>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</si>
  <si>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</si>
  <si>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</si>
  <si>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</si>
  <si>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</si>
  <si>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</si>
  <si>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</si>
  <si>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</si>
  <si>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</si>
  <si>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</si>
  <si>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</si>
  <si>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</si>
  <si>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</si>
  <si>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</si>
  <si>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</si>
  <si>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</si>
  <si>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</si>
  <si>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</si>
  <si>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</si>
  <si>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</si>
  <si>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</si>
  <si>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</si>
  <si>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</si>
  <si>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</si>
  <si>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</si>
  <si>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</si>
  <si>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</si>
  <si>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</si>
  <si>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</si>
  <si>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</si>
  <si>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</si>
  <si>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</si>
  <si>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</si>
  <si>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</si>
  <si>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</si>
  <si>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</si>
  <si>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</si>
  <si>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</si>
  <si>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</si>
  <si>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</si>
  <si>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</si>
  <si>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</si>
  <si>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</si>
  <si>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</si>
  <si>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</si>
  <si>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</si>
  <si>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</si>
  <si>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</si>
  <si>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</si>
  <si>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</si>
  <si>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</si>
  <si>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</si>
  <si>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</si>
  <si>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</si>
  <si>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</si>
  <si>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</si>
  <si>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</si>
  <si>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</si>
  <si>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</si>
  <si>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</si>
  <si>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</si>
  <si>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</si>
  <si>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</si>
  <si>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</si>
  <si>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</si>
  <si>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</si>
  <si>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</si>
  <si>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</si>
  <si>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</si>
  <si>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</si>
  <si>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</si>
  <si>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</si>
  <si>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</si>
  <si>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</si>
  <si>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</si>
  <si>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</si>
  <si>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</si>
  <si>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</si>
  <si>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</si>
  <si>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</si>
  <si>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</si>
  <si>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</si>
  <si>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</si>
  <si>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</si>
  <si>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</si>
  <si>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</si>
  <si>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</si>
  <si>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</si>
  <si>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</si>
  <si>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</si>
  <si>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</si>
  <si>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</si>
  <si>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</si>
  <si>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</si>
  <si>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</si>
  <si>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</si>
  <si>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</si>
  <si>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</si>
  <si>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</si>
  <si>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</si>
  <si>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</si>
  <si>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</si>
  <si>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</si>
  <si>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</si>
  <si>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</si>
  <si>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</si>
  <si>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</si>
  <si>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</si>
  <si>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</si>
  <si>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</si>
  <si>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</si>
  <si>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</si>
  <si>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</si>
  <si>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</si>
  <si>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</si>
  <si>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</si>
  <si>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</si>
  <si>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</si>
  <si>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</si>
  <si>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</si>
  <si>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</si>
  <si>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</si>
  <si>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</si>
  <si>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</si>
  <si>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</si>
  <si>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</si>
  <si>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</si>
  <si>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</si>
  <si>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</si>
  <si>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</si>
  <si>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</si>
  <si>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</si>
  <si>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</si>
  <si>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</si>
  <si>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</si>
  <si>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</si>
  <si>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</si>
  <si>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</si>
  <si>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</si>
  <si>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</si>
  <si>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</si>
  <si>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</si>
  <si>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</si>
  <si>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</si>
  <si>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</si>
  <si>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</si>
  <si>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</si>
  <si>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</si>
  <si>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</si>
  <si>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</si>
  <si>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</si>
  <si>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</si>
  <si>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</si>
  <si>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</si>
  <si>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</si>
  <si>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</si>
  <si>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</si>
  <si>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</si>
  <si>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</si>
  <si>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</si>
  <si>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</si>
  <si>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</si>
  <si>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</si>
  <si>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</si>
  <si>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</si>
  <si>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</si>
  <si>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</si>
  <si>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</si>
  <si>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</si>
  <si>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</si>
  <si>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</si>
  <si>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</si>
  <si>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</si>
  <si>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</si>
  <si>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</si>
  <si>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</si>
  <si>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</si>
  <si>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</si>
  <si>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</si>
  <si>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</si>
  <si>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</si>
  <si>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</si>
  <si>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</si>
  <si>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</si>
  <si>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</si>
  <si>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</si>
  <si>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</si>
  <si>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</si>
  <si>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</si>
  <si>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</si>
  <si>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</si>
  <si>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</si>
  <si>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</si>
  <si>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</si>
  <si>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</si>
  <si>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</si>
  <si>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</si>
  <si>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</si>
  <si>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</si>
  <si>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</si>
  <si>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</si>
  <si>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</si>
  <si>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</si>
  <si>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</si>
  <si>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</si>
  <si>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</si>
  <si>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</si>
  <si>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</si>
  <si>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</si>
  <si>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</si>
  <si>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</si>
  <si>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</si>
  <si>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</si>
  <si>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</si>
  <si>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</si>
  <si>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</si>
  <si>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</si>
  <si>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</si>
  <si>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</si>
  <si>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</si>
  <si>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</si>
  <si>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</si>
  <si>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</si>
  <si>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</si>
  <si>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</si>
  <si>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</si>
  <si>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</si>
  <si>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</si>
  <si>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</si>
  <si>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</si>
  <si>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</si>
  <si>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</si>
  <si>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</si>
  <si>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</si>
  <si>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</si>
  <si>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</si>
  <si>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</si>
  <si>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</si>
  <si>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</si>
  <si>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</si>
  <si>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</si>
  <si>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</si>
  <si>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</si>
  <si>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</si>
  <si>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</si>
  <si>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</si>
  <si>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</si>
  <si>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</si>
  <si>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</si>
  <si>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</si>
  <si>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</si>
  <si>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</si>
  <si>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</si>
  <si>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</si>
  <si>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</si>
  <si>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</si>
  <si>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</si>
  <si>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</si>
  <si>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</si>
  <si>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</si>
  <si>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</si>
  <si>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</si>
  <si>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</si>
  <si>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</si>
  <si>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</si>
  <si>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</si>
  <si>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</si>
  <si>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</si>
  <si>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</si>
  <si>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</si>
  <si>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</si>
  <si>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</si>
  <si>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</si>
  <si>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</si>
  <si>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</si>
  <si>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</si>
  <si>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</si>
  <si>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</si>
  <si>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</si>
  <si>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</si>
  <si>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</si>
  <si>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</si>
  <si>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</si>
  <si>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</si>
  <si>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</si>
  <si>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</si>
  <si>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</si>
  <si>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</si>
  <si>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</si>
  <si>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</si>
  <si>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</si>
  <si>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</si>
  <si>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</si>
  <si>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</si>
  <si>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</si>
  <si>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</si>
  <si>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</si>
  <si>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</si>
  <si>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</si>
  <si>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</si>
  <si>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</si>
  <si>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</si>
  <si>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</si>
  <si>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</si>
  <si>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</si>
  <si>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</si>
  <si>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</si>
  <si>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</si>
  <si>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</si>
  <si>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</si>
  <si>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</si>
  <si>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</si>
  <si>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</si>
  <si>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</si>
  <si>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</si>
  <si>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</si>
  <si>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</si>
  <si>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</si>
  <si>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</si>
  <si>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</si>
  <si>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</si>
  <si>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</si>
  <si>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</si>
  <si>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</si>
  <si>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</si>
  <si>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</si>
  <si>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</si>
  <si>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</si>
  <si>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</si>
  <si>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</si>
  <si>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</si>
  <si>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</si>
  <si>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</si>
  <si>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</si>
  <si>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</si>
  <si>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</si>
  <si>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</si>
  <si>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</si>
  <si>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</si>
  <si>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</si>
  <si>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</si>
  <si>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</si>
  <si>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</si>
  <si>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</si>
  <si>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</si>
  <si>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</si>
  <si>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</si>
  <si>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</si>
  <si>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</si>
  <si>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</si>
  <si>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</si>
  <si>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</si>
  <si>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</si>
  <si>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</si>
  <si>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</si>
  <si>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</si>
  <si>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</si>
  <si>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</si>
  <si>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</si>
  <si>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</si>
  <si>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</si>
  <si>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</si>
  <si>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</si>
  <si>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</si>
  <si>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</si>
  <si>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</si>
  <si>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</si>
  <si>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</si>
  <si>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</si>
  <si>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</si>
  <si>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</si>
  <si>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</si>
  <si>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</si>
  <si>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</si>
  <si>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</si>
  <si>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</si>
  <si>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</si>
  <si>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</si>
  <si>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</si>
  <si>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</si>
  <si>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</si>
  <si>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</si>
  <si>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</si>
  <si>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</si>
  <si>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</si>
  <si>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</si>
  <si>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</si>
  <si>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</si>
  <si>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</si>
  <si>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</si>
  <si>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</si>
  <si>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</si>
  <si>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</si>
  <si>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</si>
  <si>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</si>
  <si>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</si>
  <si>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</si>
  <si>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</si>
  <si>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</si>
  <si>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</si>
  <si>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</si>
  <si>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</si>
  <si>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</si>
  <si>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</si>
  <si>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</si>
  <si>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</si>
  <si>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</si>
  <si>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</si>
  <si>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</si>
  <si>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</si>
  <si>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</si>
  <si>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</si>
  <si>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</si>
  <si>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</si>
  <si>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</si>
  <si>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</si>
  <si>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</si>
  <si>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</si>
  <si>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</si>
  <si>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</si>
  <si>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</si>
  <si>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</si>
  <si>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</si>
  <si>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</si>
  <si>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</si>
  <si>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</si>
  <si>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</si>
  <si>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</si>
  <si>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</si>
  <si>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</si>
  <si>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</si>
  <si>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</si>
  <si>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</si>
  <si>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</si>
  <si>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</si>
  <si>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</si>
  <si>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</si>
  <si>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</si>
  <si>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</si>
  <si>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</si>
  <si>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</si>
  <si>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</si>
  <si>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</si>
  <si>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</si>
  <si>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</si>
  <si>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</si>
  <si>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</si>
  <si>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</si>
  <si>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</si>
  <si>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</si>
  <si>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</si>
  <si>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</si>
  <si>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</si>
  <si>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</si>
  <si>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</si>
  <si>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</si>
  <si>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</si>
  <si>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</si>
  <si>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</si>
  <si>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</si>
  <si>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</si>
  <si>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</si>
  <si>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</si>
  <si>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</si>
  <si>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</si>
  <si>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</si>
  <si>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</si>
  <si>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</si>
  <si>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</si>
  <si>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</si>
  <si>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</si>
  <si>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</si>
  <si>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</si>
  <si>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</si>
  <si>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</si>
  <si>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</si>
  <si>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</si>
  <si>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</si>
  <si>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</si>
  <si>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</si>
  <si>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</si>
  <si>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</si>
  <si>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</si>
  <si>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</si>
  <si>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</si>
  <si>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</si>
  <si>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</si>
  <si>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</si>
  <si>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</si>
  <si>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</si>
  <si>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</si>
  <si>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</si>
  <si>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</si>
  <si>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</si>
  <si>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</si>
  <si>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</si>
  <si>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</si>
  <si>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</si>
  <si>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</si>
  <si>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</si>
  <si>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</si>
  <si>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</si>
  <si>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</si>
  <si>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</si>
  <si>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</si>
  <si>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</si>
  <si>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</si>
  <si>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</si>
  <si>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</si>
  <si>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</si>
  <si>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</si>
  <si>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</si>
  <si>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</si>
  <si>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</si>
  <si>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</si>
  <si>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</si>
  <si>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</si>
  <si>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</si>
  <si>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</si>
  <si>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</si>
  <si>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</si>
  <si>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</si>
  <si>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</si>
  <si>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</si>
  <si>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</si>
  <si>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</si>
  <si>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</si>
  <si>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</si>
  <si>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</si>
  <si>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</si>
  <si>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</si>
  <si>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</si>
  <si>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</si>
  <si>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</si>
  <si>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</si>
  <si>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</si>
  <si>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</si>
  <si>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</si>
  <si>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</si>
  <si>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</si>
  <si>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</si>
  <si>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</si>
  <si>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</si>
  <si>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</si>
  <si>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</si>
  <si>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</si>
  <si>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</si>
  <si>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</si>
  <si>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</si>
  <si>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</si>
  <si>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</si>
  <si>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</si>
  <si>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</si>
  <si>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</si>
  <si>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</si>
  <si>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</si>
  <si>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</si>
  <si>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</si>
  <si>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</si>
  <si>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</si>
  <si>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</si>
  <si>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</si>
  <si>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</si>
  <si>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</si>
  <si>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</si>
  <si>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</si>
  <si>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</si>
  <si>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</si>
  <si>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</si>
  <si>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</si>
  <si>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</si>
  <si>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</si>
  <si>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</si>
  <si>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</si>
  <si>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</si>
  <si>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</si>
  <si>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</si>
  <si>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</si>
  <si>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</si>
  <si>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</si>
  <si>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</si>
  <si>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</si>
  <si>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</si>
  <si>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</si>
  <si>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</si>
  <si>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</si>
  <si>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</si>
  <si>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</si>
  <si>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</si>
  <si>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</si>
  <si>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</si>
  <si>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</si>
  <si>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</si>
  <si>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</si>
  <si>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</si>
  <si>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</si>
  <si>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</si>
  <si>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</si>
  <si>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</si>
  <si>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</si>
  <si>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</si>
  <si>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</si>
  <si>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</si>
  <si>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</si>
  <si>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</si>
  <si>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</si>
  <si>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</si>
  <si>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</si>
  <si>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</si>
  <si>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</si>
  <si>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</si>
  <si>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</si>
  <si>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</si>
  <si>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</si>
  <si>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</si>
  <si>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</si>
  <si>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</si>
  <si>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</si>
  <si>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</si>
  <si>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</si>
  <si>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</si>
  <si>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</si>
  <si>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</si>
  <si>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</si>
  <si>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</si>
  <si>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</si>
  <si>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</si>
  <si>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</si>
  <si>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</si>
  <si>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</si>
  <si>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</si>
  <si>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</si>
  <si>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</si>
  <si>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</si>
  <si>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</si>
  <si>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</si>
  <si>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</si>
  <si>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</si>
  <si>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</si>
  <si>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</si>
  <si>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</si>
  <si>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</si>
  <si>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</si>
  <si>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</si>
  <si>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</si>
  <si>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</si>
  <si>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</si>
  <si>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</si>
  <si>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</si>
  <si>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</si>
  <si>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</si>
  <si>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</si>
  <si>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</si>
  <si>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</si>
  <si>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</si>
  <si>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</si>
  <si>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</si>
  <si>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</si>
  <si>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</si>
  <si>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</si>
  <si>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</si>
  <si>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</si>
  <si>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</si>
  <si>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</si>
  <si>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</si>
  <si>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</si>
  <si>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</si>
  <si>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</si>
  <si>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</si>
  <si>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</si>
  <si>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</si>
  <si>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</si>
  <si>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</si>
  <si>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</si>
  <si>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</si>
  <si>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</si>
  <si>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</si>
  <si>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</si>
  <si>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</si>
  <si>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</si>
  <si>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</si>
  <si>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</si>
  <si>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</si>
  <si>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</si>
  <si>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</si>
  <si>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</si>
  <si>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</si>
  <si>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</si>
  <si>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</si>
  <si>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</si>
  <si>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</si>
  <si>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</si>
  <si>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</si>
  <si>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</si>
  <si>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</si>
  <si>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</si>
  <si>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</si>
  <si>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</si>
  <si>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</si>
  <si>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</si>
  <si>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</si>
  <si>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</si>
  <si>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</si>
  <si>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</si>
  <si>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</si>
  <si>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</si>
  <si>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</si>
  <si>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</si>
  <si>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</si>
  <si>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</si>
  <si>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</si>
  <si>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</si>
  <si>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</si>
  <si>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</si>
  <si>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</si>
  <si>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</si>
  <si>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</si>
  <si>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</si>
  <si>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</si>
  <si>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</si>
  <si>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</si>
  <si>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</si>
  <si>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</si>
  <si>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</si>
  <si>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</si>
  <si>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</si>
  <si>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</si>
  <si>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</si>
  <si>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</si>
  <si>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</si>
  <si>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</si>
  <si>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</si>
  <si>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</si>
  <si>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</si>
  <si>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</si>
  <si>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</si>
  <si>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</si>
  <si>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</si>
  <si>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</si>
  <si>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</si>
  <si>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</si>
  <si>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</si>
  <si>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</si>
  <si>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</si>
  <si>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</si>
  <si>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</si>
  <si>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</si>
  <si>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</si>
  <si>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</si>
  <si>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</si>
  <si>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</si>
  <si>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</si>
  <si>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</si>
  <si>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</si>
  <si>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</si>
  <si>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</si>
  <si>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</si>
  <si>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</si>
  <si>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</si>
  <si>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</si>
  <si>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</si>
  <si>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</si>
  <si>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</si>
  <si>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</si>
  <si>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</si>
  <si>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</si>
  <si>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</si>
  <si>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</si>
  <si>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</si>
  <si>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</si>
  <si>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</si>
  <si>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</si>
  <si>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</si>
  <si>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</si>
  <si>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</si>
  <si>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</si>
  <si>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</si>
  <si>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</si>
  <si>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</si>
  <si>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</si>
  <si>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</si>
  <si>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</si>
  <si>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</si>
  <si>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</si>
  <si>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</si>
  <si>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</si>
  <si>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</si>
  <si>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</si>
  <si>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</si>
  <si>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</si>
  <si>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</si>
  <si>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</si>
  <si>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</si>
  <si>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</si>
  <si>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</si>
  <si>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</si>
  <si>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</si>
  <si>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</si>
  <si>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</si>
  <si>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</si>
  <si>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</si>
  <si>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</si>
  <si>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</si>
  <si>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</si>
  <si>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</si>
  <si>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</si>
  <si>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</si>
  <si>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</si>
  <si>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</si>
  <si>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</si>
  <si>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</si>
  <si>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</si>
  <si>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</si>
  <si>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</si>
  <si>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</si>
  <si>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</si>
  <si>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</si>
  <si>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</si>
  <si>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</si>
  <si>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</si>
  <si>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</si>
  <si>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</si>
  <si>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</si>
  <si>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</si>
  <si>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</si>
  <si>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</si>
  <si>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</si>
  <si>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</si>
  <si>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</si>
  <si>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</si>
  <si>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</si>
  <si>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</si>
  <si>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</si>
  <si>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</si>
  <si>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</si>
  <si>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</si>
  <si>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</si>
  <si>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</si>
  <si>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</si>
  <si>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</si>
  <si>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</si>
  <si>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</si>
  <si>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</si>
  <si>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</si>
  <si>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</si>
  <si>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</si>
  <si>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</si>
  <si>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</si>
  <si>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</si>
  <si>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</si>
  <si>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</si>
  <si>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</si>
  <si>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</si>
  <si>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</si>
  <si>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</si>
  <si>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</si>
  <si>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</si>
  <si>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</si>
  <si>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</si>
  <si>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</si>
  <si>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</si>
  <si>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</si>
  <si>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</si>
  <si>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</si>
  <si>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</si>
  <si>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</si>
  <si>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</si>
  <si>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</si>
  <si>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</si>
  <si>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</si>
  <si>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</si>
  <si>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</si>
  <si>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</si>
  <si>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</si>
  <si>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</si>
  <si>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</si>
  <si>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</si>
  <si>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</si>
  <si>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</si>
  <si>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</si>
  <si>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</si>
  <si>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</si>
  <si>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</si>
  <si>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</si>
  <si>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</si>
  <si>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</si>
  <si>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</si>
  <si>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</si>
  <si>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</si>
  <si>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</si>
  <si>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</si>
  <si>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</si>
  <si>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</si>
  <si>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</si>
  <si>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</si>
  <si>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</si>
  <si>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</si>
  <si>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</si>
  <si>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</si>
  <si>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</si>
  <si>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</si>
  <si>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</si>
  <si>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</si>
  <si>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</si>
  <si>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</si>
  <si>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</si>
  <si>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</si>
  <si>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</si>
  <si>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</si>
  <si>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</si>
  <si>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</si>
  <si>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</si>
  <si>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</si>
  <si>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</si>
  <si>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</si>
  <si>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</si>
  <si>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</si>
  <si>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</si>
  <si>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</si>
  <si>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</si>
  <si>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</si>
  <si>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</si>
  <si>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</si>
  <si>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</si>
  <si>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</si>
  <si>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</si>
  <si>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</si>
  <si>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</si>
  <si>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</si>
  <si>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</si>
  <si>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</si>
  <si>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</si>
  <si>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</si>
  <si>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</si>
  <si>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</si>
  <si>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</si>
  <si>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</si>
  <si>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</si>
  <si>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</si>
  <si>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</si>
  <si>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</si>
  <si>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</si>
  <si>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</si>
  <si>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</si>
  <si>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</si>
  <si>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</si>
  <si>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</si>
  <si>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</si>
  <si>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</si>
  <si>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</si>
  <si>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</si>
  <si>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</si>
  <si>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</si>
  <si>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</si>
  <si>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</si>
  <si>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</si>
  <si>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</si>
  <si>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</si>
  <si>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</si>
  <si>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</si>
  <si>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</si>
  <si>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</si>
  <si>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</si>
  <si>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</si>
  <si>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</si>
  <si>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</si>
  <si>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</si>
  <si>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</si>
  <si>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</si>
  <si>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</si>
  <si>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</si>
  <si>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</si>
  <si>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</si>
  <si>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</si>
  <si>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</si>
  <si>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</si>
  <si>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</si>
  <si>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</si>
  <si>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</si>
  <si>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</si>
  <si>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</si>
  <si>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</si>
  <si>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</si>
  <si>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</si>
  <si>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</si>
  <si>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</si>
  <si>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</si>
  <si>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</si>
  <si>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</si>
  <si>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</si>
  <si>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</si>
  <si>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</si>
  <si>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</si>
  <si>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</si>
  <si>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</si>
  <si>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</si>
  <si>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</si>
  <si>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</si>
  <si>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</si>
  <si>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</si>
  <si>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</si>
  <si>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</si>
  <si>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</si>
  <si>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</si>
  <si>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</si>
  <si>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</si>
  <si>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</si>
  <si>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</si>
  <si>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</si>
  <si>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</si>
  <si>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</si>
  <si>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</si>
  <si>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</si>
  <si>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</si>
  <si>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</si>
  <si>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</si>
  <si>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</si>
  <si>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</si>
  <si>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</si>
  <si>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</si>
  <si>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</si>
  <si>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</si>
  <si>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</si>
  <si>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</si>
  <si>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</si>
  <si>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</si>
  <si>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</si>
  <si>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</si>
  <si>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</si>
  <si>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</si>
  <si>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</si>
  <si>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</si>
  <si>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</si>
  <si>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</si>
  <si>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</si>
  <si>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</si>
  <si>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</si>
  <si>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</si>
  <si>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</si>
  <si>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</si>
  <si>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</si>
  <si>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</si>
  <si>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</si>
  <si>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</si>
  <si>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</si>
  <si>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</si>
  <si>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</si>
  <si>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</si>
  <si>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</si>
  <si>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</si>
  <si>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</si>
  <si>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</si>
  <si>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</si>
  <si>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</si>
  <si>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</si>
  <si>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</si>
  <si>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</si>
  <si>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</si>
  <si>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</si>
  <si>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</si>
  <si>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</si>
  <si>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</si>
  <si>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</si>
  <si>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</si>
  <si>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</si>
  <si>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</si>
  <si>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</si>
  <si>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</si>
  <si>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</si>
  <si>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</si>
  <si>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</si>
  <si>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</si>
  <si>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</si>
  <si>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</si>
  <si>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</si>
  <si>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</si>
  <si>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</si>
  <si>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</si>
  <si>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</si>
  <si>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</si>
  <si>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</si>
  <si>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</si>
  <si>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</si>
  <si>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</si>
  <si>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</si>
  <si>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</si>
  <si>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</si>
  <si>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</si>
  <si>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</si>
  <si>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</si>
  <si>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</si>
  <si>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</si>
  <si>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</si>
  <si>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</si>
  <si>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</si>
  <si>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</si>
  <si>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</si>
  <si>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</si>
  <si>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</si>
  <si>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</si>
  <si>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</si>
  <si>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</si>
  <si>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</si>
  <si>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</si>
  <si>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</si>
  <si>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</si>
  <si>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</si>
  <si>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</si>
  <si>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</si>
  <si>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</si>
  <si>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</si>
  <si>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</si>
  <si>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</si>
  <si>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</si>
  <si>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</si>
  <si>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</si>
  <si>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</si>
  <si>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</si>
  <si>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</si>
  <si>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</si>
  <si>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</si>
  <si>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</si>
  <si>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</si>
  <si>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</si>
  <si>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</si>
  <si>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</si>
  <si>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</si>
  <si>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</si>
  <si>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</si>
  <si>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</si>
  <si>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</si>
  <si>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</si>
  <si>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</si>
  <si>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</si>
  <si>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</si>
  <si>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</si>
  <si>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</si>
  <si>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</si>
  <si>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</si>
  <si>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</si>
  <si>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</si>
  <si>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</si>
  <si>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</si>
  <si>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</si>
  <si>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</si>
  <si>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</si>
  <si>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</si>
  <si>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</si>
  <si>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</si>
  <si>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</si>
  <si>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</si>
  <si>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</si>
  <si>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</si>
  <si>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</si>
  <si>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</si>
  <si>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</si>
  <si>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</si>
  <si>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</si>
  <si>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</si>
  <si>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</si>
  <si>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</si>
  <si>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</si>
  <si>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</si>
  <si>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</si>
  <si>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</si>
  <si>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</si>
  <si>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</si>
  <si>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</si>
  <si>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</si>
  <si>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</si>
  <si>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</si>
  <si>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</si>
  <si>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</si>
  <si>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</si>
  <si>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</si>
  <si>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</si>
  <si>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</si>
  <si>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</si>
  <si>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</si>
  <si>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</si>
  <si>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</si>
  <si>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</si>
  <si>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</si>
  <si>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</si>
  <si>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</si>
  <si>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</si>
  <si>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</si>
  <si>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</si>
  <si>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</si>
  <si>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</si>
  <si>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</si>
  <si>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</si>
  <si>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</si>
  <si>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</si>
  <si>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</si>
  <si>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</si>
  <si>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</si>
  <si>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</si>
  <si>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</si>
  <si>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</si>
  <si>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</si>
  <si>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</si>
  <si>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</si>
  <si>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</si>
  <si>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</si>
  <si>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</si>
  <si>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</si>
  <si>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</si>
  <si>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</si>
  <si>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</si>
  <si>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</si>
  <si>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</si>
  <si>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</si>
  <si>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</si>
  <si>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</si>
  <si>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</si>
  <si>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</si>
  <si>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</si>
  <si>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</si>
  <si>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</si>
  <si>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</si>
  <si>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</si>
  <si>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</si>
  <si>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</si>
  <si>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</si>
  <si>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</si>
  <si>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</si>
  <si>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</si>
  <si>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</si>
  <si>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</si>
  <si>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</si>
  <si>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</si>
  <si>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</si>
  <si>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</si>
  <si>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</si>
  <si>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</si>
  <si>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</si>
  <si>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</si>
  <si>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</si>
  <si>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</si>
  <si>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</si>
  <si>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</si>
  <si>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</si>
  <si>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</si>
  <si>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</si>
  <si>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</si>
  <si>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</si>
  <si>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</si>
  <si>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</si>
  <si>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</si>
  <si>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</si>
  <si>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</si>
  <si>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</si>
  <si>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</si>
  <si>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</si>
  <si>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</si>
  <si>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</si>
  <si>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</si>
  <si>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</si>
  <si>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</si>
  <si>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</si>
  <si>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</si>
  <si>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</si>
  <si>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</si>
  <si>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</si>
  <si>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</si>
  <si>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</si>
  <si>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</si>
  <si>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</si>
  <si>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</si>
  <si>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</si>
  <si>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</si>
  <si>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</si>
  <si>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</si>
  <si>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</si>
  <si>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</si>
  <si>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</si>
  <si>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</si>
  <si>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</si>
  <si>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</si>
  <si>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</si>
  <si>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</si>
  <si>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</si>
  <si>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</si>
  <si>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</si>
  <si>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</si>
  <si>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</si>
  <si>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</si>
  <si>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</si>
  <si>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</si>
  <si>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</si>
  <si>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</si>
  <si>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</si>
  <si>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</si>
  <si>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</si>
  <si>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</si>
  <si>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</si>
  <si>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</si>
  <si>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</si>
  <si>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</si>
  <si>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</si>
  <si>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</si>
  <si>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</si>
  <si>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</si>
  <si>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</si>
  <si>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</si>
  <si>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</si>
  <si>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</si>
  <si>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</si>
  <si>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</si>
  <si>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</si>
  <si>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</si>
  <si>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</si>
  <si>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</si>
  <si>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</si>
  <si>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</si>
  <si>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</si>
  <si>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</si>
  <si>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</si>
  <si>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</si>
  <si>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</si>
  <si>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</si>
  <si>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</si>
  <si>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</si>
  <si>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</si>
  <si>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</si>
  <si>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</si>
  <si>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</si>
  <si>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</si>
  <si>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</si>
  <si>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</si>
  <si>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</si>
  <si>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</si>
  <si>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</si>
  <si>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</si>
  <si>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</si>
  <si>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</si>
  <si>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</si>
  <si>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</si>
  <si>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</si>
  <si>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</si>
  <si>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</si>
  <si>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</si>
  <si>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</si>
  <si>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</si>
  <si>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</si>
  <si>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</si>
  <si>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</si>
  <si>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</si>
  <si>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</si>
  <si>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</si>
  <si>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</si>
  <si>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</si>
  <si>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</si>
  <si>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</si>
  <si>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</si>
  <si>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</si>
  <si>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</si>
  <si>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</si>
  <si>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</si>
  <si>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</si>
  <si>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</si>
  <si>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</si>
  <si>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</si>
  <si>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</si>
  <si>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</si>
  <si>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</si>
  <si>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</si>
  <si>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</si>
  <si>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</si>
  <si>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</si>
  <si>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</si>
  <si>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</si>
  <si>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</si>
  <si>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</si>
  <si>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</si>
  <si>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</si>
  <si>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</si>
  <si>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</si>
  <si>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</si>
  <si>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</si>
  <si>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</si>
  <si>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</si>
  <si>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</si>
  <si>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</si>
  <si>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</si>
  <si>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</si>
  <si>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</si>
  <si>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</si>
  <si>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</si>
  <si>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</si>
  <si>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</si>
  <si>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</si>
  <si>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</si>
  <si>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</si>
  <si>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</si>
  <si>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</si>
  <si>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</si>
  <si>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</si>
  <si>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</si>
  <si>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</si>
  <si>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</si>
  <si>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</si>
  <si>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</si>
  <si>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</si>
  <si>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</si>
  <si>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</si>
  <si>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</si>
  <si>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</si>
  <si>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</si>
  <si>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</si>
  <si>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</si>
  <si>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</si>
  <si>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</si>
  <si>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</si>
  <si>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</si>
  <si>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</si>
  <si>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</si>
  <si>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</si>
  <si>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</si>
  <si>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</si>
  <si>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</si>
  <si>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</si>
  <si>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</si>
  <si>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</si>
  <si>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</si>
  <si>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</si>
  <si>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</si>
  <si>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</si>
  <si>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</si>
  <si>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</si>
  <si>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</si>
  <si>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</si>
  <si>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</si>
  <si>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</si>
  <si>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</si>
  <si>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</si>
  <si>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</si>
  <si>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</si>
  <si>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</si>
  <si>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</si>
  <si>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</si>
  <si>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</si>
  <si>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</si>
  <si>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</si>
  <si>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</si>
  <si>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</si>
  <si>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</si>
  <si>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</si>
  <si>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</si>
  <si>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</si>
  <si>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</si>
  <si>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</si>
  <si>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</si>
  <si>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</si>
  <si>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</si>
  <si>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</si>
  <si>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</si>
  <si>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</si>
  <si>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</si>
  <si>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</si>
  <si>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</si>
  <si>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</si>
  <si>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</si>
  <si>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</si>
  <si>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</si>
  <si>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</si>
  <si>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</si>
  <si>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</si>
  <si>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</si>
  <si>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</si>
  <si>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</si>
  <si>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</si>
  <si>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</si>
  <si>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</si>
  <si>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</si>
  <si>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</si>
  <si>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</si>
  <si>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</si>
  <si>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</si>
  <si>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</si>
  <si>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</si>
  <si>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</si>
  <si>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</si>
  <si>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</si>
  <si>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</si>
  <si>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</si>
  <si>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</si>
  <si>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</si>
  <si>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</si>
  <si>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</si>
  <si>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</si>
  <si>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</si>
  <si>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</si>
  <si>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</si>
  <si>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</si>
  <si>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</si>
  <si>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</si>
  <si>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</si>
  <si>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</si>
  <si>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</si>
  <si>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</si>
  <si>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</si>
  <si>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</si>
  <si>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</si>
  <si>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</si>
  <si>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</si>
  <si>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</si>
  <si>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</si>
  <si>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</si>
  <si>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</si>
  <si>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</si>
  <si>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</si>
  <si>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</si>
  <si>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</si>
  <si>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</si>
  <si>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</si>
  <si>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</si>
  <si>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</si>
  <si>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</si>
  <si>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</si>
  <si>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</si>
  <si>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</si>
  <si>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</si>
  <si>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</si>
  <si>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</si>
  <si>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</si>
  <si>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</si>
  <si>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</si>
  <si>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</si>
  <si>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</si>
  <si>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</si>
  <si>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</si>
  <si>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</si>
  <si>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</si>
  <si>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</si>
  <si>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</si>
  <si>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</si>
  <si>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</si>
  <si>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</si>
  <si>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</si>
  <si>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</si>
  <si>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</si>
  <si>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</si>
  <si>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</si>
  <si>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</si>
  <si>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</si>
  <si>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</si>
  <si>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</si>
  <si>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</si>
  <si>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</si>
  <si>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</si>
  <si>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</si>
  <si>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</si>
  <si>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</si>
  <si>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</si>
  <si>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</si>
  <si>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</si>
  <si>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</si>
  <si>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</si>
  <si>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</si>
  <si>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</si>
  <si>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</si>
  <si>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</si>
  <si>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</si>
  <si>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</si>
  <si>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</si>
  <si>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</si>
  <si>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</si>
  <si>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</si>
  <si>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</si>
  <si>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</si>
  <si>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</si>
  <si>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</si>
  <si>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</si>
  <si>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</si>
  <si>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</si>
  <si>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</si>
  <si>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</si>
  <si>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</si>
  <si>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</si>
  <si>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</si>
  <si>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</si>
  <si>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</si>
  <si>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</si>
  <si>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</si>
  <si>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</si>
  <si>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</si>
  <si>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</si>
  <si>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</si>
  <si>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</si>
  <si>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</si>
  <si>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</si>
  <si>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</si>
  <si>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</si>
  <si>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</si>
  <si>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</si>
  <si>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</si>
  <si>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</si>
  <si>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</si>
  <si>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</si>
  <si>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</si>
  <si>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</si>
  <si>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</si>
  <si>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</si>
  <si>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</si>
  <si>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</si>
  <si>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</si>
  <si>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</si>
  <si>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</si>
  <si>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</si>
  <si>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</si>
  <si>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</si>
  <si>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</si>
  <si>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</si>
  <si>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</si>
  <si>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</si>
  <si>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</si>
  <si>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</si>
  <si>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</si>
  <si>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</si>
  <si>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</si>
  <si>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</si>
  <si>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</si>
  <si>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</si>
  <si>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</si>
  <si>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</si>
  <si>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</si>
  <si>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</si>
  <si>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</si>
  <si>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</si>
  <si>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</si>
  <si>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</si>
  <si>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</si>
  <si>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</si>
  <si>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</si>
  <si>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</si>
  <si>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</si>
  <si>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</si>
  <si>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</si>
  <si>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</si>
  <si>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</si>
  <si>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</si>
  <si>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</si>
  <si>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</si>
  <si>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</si>
  <si>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</si>
  <si>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</si>
  <si>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</si>
  <si>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</si>
  <si>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</si>
  <si>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</si>
  <si>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</si>
  <si>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</si>
  <si>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</si>
  <si>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</si>
  <si>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</si>
  <si>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</si>
  <si>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</si>
  <si>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</si>
  <si>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</si>
  <si>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</si>
  <si>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</si>
  <si>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</si>
  <si>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</si>
  <si>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</si>
  <si>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</si>
  <si>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</si>
  <si>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</si>
  <si>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</si>
  <si>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</si>
  <si>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</si>
  <si>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</si>
  <si>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</si>
  <si>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</si>
  <si>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</si>
  <si>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</si>
  <si>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</si>
  <si>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</si>
  <si>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</si>
  <si>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</si>
  <si>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</si>
  <si>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</si>
  <si>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</si>
  <si>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</si>
  <si>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</si>
  <si>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</si>
  <si>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</si>
  <si>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</si>
  <si>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</si>
  <si>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</si>
  <si>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</si>
  <si>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</si>
  <si>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</si>
  <si>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</si>
  <si>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</si>
  <si>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</si>
  <si>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</si>
  <si>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</si>
  <si>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</si>
  <si>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</si>
  <si>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</si>
  <si>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</si>
  <si>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</si>
  <si>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</si>
  <si>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</si>
  <si>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</si>
  <si>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</si>
  <si>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</si>
  <si>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</si>
  <si>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</si>
  <si>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</si>
  <si>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</si>
  <si>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</si>
  <si>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</si>
  <si>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</si>
  <si>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</si>
  <si>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</si>
  <si>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</si>
  <si>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</si>
  <si>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</si>
  <si>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</si>
  <si>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</si>
  <si>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</si>
  <si>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</si>
  <si>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</si>
  <si>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</si>
  <si>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</si>
  <si>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</si>
  <si>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</si>
  <si>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</si>
  <si>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</si>
  <si>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</si>
  <si>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</si>
  <si>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</si>
  <si>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</si>
  <si>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</si>
  <si>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</si>
  <si>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</si>
  <si>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</si>
  <si>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</si>
  <si>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</si>
  <si>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</si>
  <si>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</si>
  <si>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</si>
  <si>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</si>
  <si>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</si>
  <si>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</si>
  <si>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</si>
  <si>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</si>
  <si>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</si>
  <si>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</si>
  <si>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</si>
  <si>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</si>
  <si>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</si>
  <si>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</si>
  <si>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</si>
  <si>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</si>
  <si>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</si>
  <si>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</si>
  <si>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</si>
  <si>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</si>
  <si>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</si>
  <si>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</si>
  <si>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</si>
  <si>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</si>
  <si>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</si>
  <si>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</si>
  <si>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</si>
  <si>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</si>
  <si>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</si>
  <si>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</si>
  <si>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</si>
  <si>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</si>
  <si>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</si>
  <si>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</si>
  <si>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</si>
  <si>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</si>
  <si>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</si>
  <si>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</si>
  <si>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</si>
  <si>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</si>
  <si>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</si>
  <si>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</si>
  <si>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</si>
  <si>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</si>
  <si>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</si>
  <si>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</si>
  <si>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</si>
  <si>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</si>
  <si>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</si>
  <si>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</si>
  <si>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</si>
  <si>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</si>
  <si>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</si>
  <si>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</si>
  <si>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</si>
  <si>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</si>
  <si>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</si>
  <si>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</si>
  <si>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</si>
  <si>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</si>
  <si>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</si>
  <si>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</si>
  <si>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</si>
  <si>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</si>
  <si>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</si>
  <si>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</si>
  <si>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</si>
  <si>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</si>
  <si>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</si>
  <si>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</si>
  <si>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</si>
  <si>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</si>
  <si>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</si>
  <si>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</si>
  <si>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</si>
  <si>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</si>
  <si>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</si>
  <si>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</si>
  <si>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</si>
  <si>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</si>
  <si>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</si>
  <si>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</si>
  <si>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</si>
  <si>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</si>
  <si>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</si>
  <si>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</si>
  <si>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</si>
  <si>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</si>
  <si>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</si>
  <si>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</si>
  <si>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</si>
  <si>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</si>
  <si>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</si>
  <si>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</si>
  <si>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</si>
  <si>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</si>
  <si>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</si>
  <si>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</si>
  <si>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</si>
  <si>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</si>
  <si>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</si>
  <si>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</si>
  <si>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</si>
  <si>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</si>
  <si>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</si>
  <si>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</si>
  <si>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</si>
  <si>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</si>
  <si>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</si>
  <si>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</si>
  <si>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</si>
  <si>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</si>
  <si>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</si>
  <si>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</si>
  <si>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</si>
  <si>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</si>
  <si>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</si>
  <si>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</si>
  <si>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</si>
  <si>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</si>
  <si>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</si>
  <si>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</si>
  <si>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</si>
  <si>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</si>
  <si>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</si>
  <si>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</si>
  <si>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</si>
  <si>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</si>
  <si>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</si>
  <si>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</si>
  <si>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</si>
  <si>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</si>
  <si>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</si>
  <si>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</si>
  <si>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</si>
  <si>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</si>
  <si>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</si>
  <si>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</si>
  <si>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</si>
  <si>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</si>
  <si>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</si>
  <si>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</si>
  <si>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</si>
  <si>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</si>
  <si>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</si>
  <si>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</si>
  <si>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</si>
  <si>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</si>
  <si>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</si>
  <si>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</si>
  <si>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</si>
  <si>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</si>
  <si>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</si>
  <si>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</si>
  <si>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</si>
  <si>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</si>
  <si>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</si>
  <si>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</si>
  <si>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</si>
  <si>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</si>
  <si>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</si>
  <si>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</si>
  <si>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</si>
  <si>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</si>
  <si>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</si>
  <si>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</si>
  <si>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</si>
  <si>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</si>
  <si>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</si>
  <si>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</si>
  <si>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</si>
  <si>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</si>
  <si>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</si>
  <si>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</si>
  <si>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</si>
  <si>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</si>
  <si>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</si>
  <si>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</si>
  <si>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</si>
  <si>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</si>
  <si>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</si>
  <si>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</si>
  <si>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</si>
  <si>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</si>
  <si>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</si>
  <si>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</si>
  <si>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</si>
  <si>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</si>
  <si>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</si>
  <si>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</si>
  <si>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</si>
  <si>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</si>
  <si>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</si>
  <si>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</si>
  <si>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</si>
  <si>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</si>
  <si>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</si>
  <si>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</si>
  <si>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</si>
  <si>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</si>
  <si>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</si>
  <si>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</si>
  <si>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</si>
  <si>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</si>
  <si>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</si>
  <si>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</si>
  <si>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</si>
  <si>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</si>
  <si>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</si>
  <si>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</si>
  <si>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</si>
  <si>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</si>
  <si>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</si>
  <si>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</si>
  <si>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</si>
  <si>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</si>
  <si>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</si>
  <si>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</si>
  <si>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</si>
  <si>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</si>
  <si>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</si>
  <si>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</si>
  <si>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</si>
  <si>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</si>
  <si>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</si>
  <si>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</si>
  <si>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</si>
  <si>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</si>
  <si>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</si>
  <si>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</si>
  <si>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</si>
  <si>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</si>
  <si>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</si>
  <si>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</si>
  <si>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</si>
  <si>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</si>
  <si>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</si>
  <si>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</si>
  <si>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</si>
  <si>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</si>
  <si>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</si>
  <si>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</si>
  <si>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</si>
  <si>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</si>
  <si>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</si>
  <si>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</si>
  <si>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</si>
  <si>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</si>
  <si>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</si>
  <si>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</si>
  <si>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</si>
  <si>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</si>
  <si>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</si>
  <si>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</si>
  <si>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</si>
  <si>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</si>
  <si>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</si>
  <si>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</si>
  <si>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</si>
  <si>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</si>
  <si>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</si>
  <si>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</si>
  <si>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</si>
  <si>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</si>
  <si>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</si>
  <si>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</si>
  <si>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</si>
  <si>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</si>
  <si>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</si>
  <si>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</si>
  <si>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</si>
  <si>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</si>
  <si>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</si>
  <si>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</si>
  <si>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</si>
  <si>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</si>
  <si>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</si>
  <si>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</si>
  <si>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</si>
  <si>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</si>
  <si>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</si>
  <si>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</si>
  <si>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</si>
  <si>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</si>
  <si>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</si>
  <si>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</si>
  <si>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</si>
  <si>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</si>
  <si>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</si>
  <si>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</si>
  <si>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</si>
  <si>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</si>
  <si>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</si>
  <si>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</si>
  <si>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</si>
  <si>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</si>
  <si>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</si>
  <si>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</si>
  <si>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</si>
  <si>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</si>
  <si>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</si>
  <si>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</si>
  <si>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</si>
  <si>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</si>
  <si>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</si>
  <si>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</si>
  <si>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</si>
  <si>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</si>
  <si>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</si>
  <si>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</si>
  <si>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</si>
  <si>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</si>
  <si>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</si>
  <si>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</si>
  <si>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</si>
  <si>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</si>
  <si>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</si>
  <si>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</si>
  <si>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</si>
  <si>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</si>
  <si>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</si>
  <si>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</si>
  <si>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</si>
  <si>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</si>
  <si>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</si>
  <si>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</si>
  <si>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</si>
  <si>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</si>
  <si>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</si>
  <si>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</si>
  <si>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</si>
  <si>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</si>
  <si>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</si>
  <si>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</si>
  <si>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</si>
  <si>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</si>
  <si>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</si>
  <si>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</si>
  <si>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</si>
  <si>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</si>
  <si>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</si>
  <si>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</si>
  <si>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</si>
  <si>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</si>
  <si>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</si>
  <si>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</si>
  <si>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</si>
  <si>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</si>
  <si>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</si>
  <si>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</si>
  <si>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</si>
  <si>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</si>
  <si>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</si>
  <si>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</si>
  <si>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</si>
  <si>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</si>
  <si>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</si>
  <si>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</si>
  <si>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</si>
  <si>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</si>
  <si>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</si>
  <si>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</si>
  <si>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</si>
  <si>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</si>
  <si>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</si>
  <si>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</si>
  <si>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</si>
  <si>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</si>
  <si>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</si>
  <si>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</si>
  <si>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</si>
  <si>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</si>
  <si>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</si>
  <si>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</si>
  <si>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</si>
  <si>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</si>
  <si>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</si>
  <si>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</si>
  <si>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</si>
  <si>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</si>
  <si>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</si>
  <si>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</si>
  <si>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</si>
  <si>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</si>
  <si>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</si>
  <si>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</si>
  <si>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</si>
  <si>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</si>
  <si>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</si>
  <si>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</si>
  <si>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</si>
  <si>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</si>
  <si>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</si>
  <si>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</si>
  <si>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</si>
  <si>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</si>
  <si>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</si>
  <si>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</si>
  <si>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</si>
  <si>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</si>
  <si>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</si>
  <si>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</si>
  <si>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</si>
  <si>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</si>
  <si>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</si>
  <si>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</si>
  <si>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</si>
  <si>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</si>
  <si>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</si>
  <si>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</si>
  <si>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</si>
  <si>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</si>
  <si>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</si>
  <si>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</si>
  <si>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</si>
  <si>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</si>
  <si>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</si>
  <si>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</si>
  <si>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</si>
  <si>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</si>
  <si>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</si>
  <si>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</si>
  <si>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</si>
  <si>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</si>
  <si>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</si>
  <si>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</si>
  <si>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</si>
  <si>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</si>
  <si>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</si>
  <si>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</si>
  <si>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</si>
  <si>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</si>
  <si>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</si>
  <si>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</si>
  <si>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</si>
  <si>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</si>
  <si>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</si>
  <si>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</si>
  <si>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</si>
  <si>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</si>
  <si>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</si>
  <si>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</si>
  <si>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</si>
  <si>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</si>
  <si>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</si>
  <si>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</si>
  <si>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</si>
  <si>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</si>
  <si>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</si>
  <si>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</si>
  <si>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</si>
  <si>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</si>
  <si>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</si>
  <si>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</si>
  <si>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</si>
  <si>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</si>
  <si>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</si>
  <si>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</si>
  <si>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</si>
  <si>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</si>
  <si>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</si>
  <si>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</si>
  <si>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</si>
  <si>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</si>
  <si>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</si>
  <si>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</si>
  <si>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</si>
  <si>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</si>
  <si>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</si>
  <si>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</si>
  <si>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</si>
  <si>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</si>
  <si>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</si>
  <si>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</si>
  <si>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</si>
  <si>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</si>
  <si>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</si>
  <si>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</si>
  <si>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</si>
  <si>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</si>
  <si>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</si>
  <si>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</si>
  <si>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</si>
  <si>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</si>
  <si>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</si>
  <si>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</si>
  <si>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</si>
  <si>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</si>
  <si>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</si>
  <si>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</si>
  <si>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</si>
  <si>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</si>
  <si>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</si>
  <si>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</si>
  <si>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</si>
  <si>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</si>
  <si>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</si>
  <si>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</si>
  <si>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</si>
  <si>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</si>
  <si>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</si>
  <si>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</si>
  <si>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</si>
  <si>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</si>
  <si>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</si>
  <si>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</si>
  <si>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</si>
  <si>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</si>
  <si>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</si>
  <si>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</si>
  <si>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</si>
  <si>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</si>
  <si>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</si>
  <si>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</si>
  <si>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</si>
  <si>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</si>
  <si>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</si>
  <si>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</si>
  <si>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</si>
  <si>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</si>
  <si>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</si>
  <si>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</si>
  <si>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</si>
  <si>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</si>
  <si>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</si>
  <si>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</si>
  <si>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</si>
  <si>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</si>
  <si>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</si>
  <si>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</si>
  <si>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</si>
  <si>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</si>
  <si>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</si>
  <si>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</si>
  <si>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</si>
  <si>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</si>
  <si>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</si>
  <si>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</si>
  <si>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</si>
  <si>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</si>
  <si>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</si>
  <si>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</si>
  <si>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</si>
  <si>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</si>
  <si>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</si>
  <si>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</si>
  <si>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</si>
  <si>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</si>
  <si>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</si>
  <si>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</si>
  <si>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</si>
  <si>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</si>
  <si>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</si>
  <si>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</si>
  <si>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</si>
  <si>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</si>
  <si>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</si>
  <si>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</si>
  <si>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</si>
  <si>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</si>
  <si>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</si>
  <si>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</si>
  <si>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</si>
  <si>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</si>
  <si>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</si>
  <si>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</si>
  <si>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</si>
  <si>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</si>
  <si>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</si>
  <si>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</si>
  <si>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</si>
  <si>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</si>
  <si>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</si>
  <si>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</si>
  <si>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</si>
  <si>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</si>
  <si>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</si>
  <si>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</si>
  <si>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</si>
  <si>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</si>
  <si>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</si>
  <si>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</si>
  <si>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</si>
  <si>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</si>
  <si>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</si>
  <si>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</si>
  <si>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</si>
  <si>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</si>
  <si>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</si>
  <si>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</si>
  <si>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</si>
  <si>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</si>
  <si>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</si>
  <si>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</si>
  <si>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</si>
  <si>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</si>
  <si>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</si>
  <si>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</si>
  <si>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</si>
  <si>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</si>
  <si>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</si>
  <si>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</si>
  <si>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</si>
  <si>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</si>
  <si>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</si>
  <si>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</si>
  <si>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</si>
  <si>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</si>
  <si>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</si>
  <si>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</si>
  <si>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</si>
  <si>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</si>
  <si>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</si>
  <si>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</si>
  <si>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</si>
  <si>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</si>
  <si>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</si>
  <si>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</si>
  <si>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</si>
  <si>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</si>
  <si>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</si>
  <si>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</si>
  <si>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</si>
  <si>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</si>
  <si>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</si>
  <si>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</si>
  <si>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</si>
  <si>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</si>
  <si>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</si>
  <si>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</si>
  <si>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</si>
  <si>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</si>
  <si>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</si>
  <si>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</si>
  <si>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</si>
  <si>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</si>
  <si>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</si>
  <si>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</si>
  <si>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</si>
  <si>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</si>
  <si>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</si>
  <si>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</si>
  <si>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</si>
  <si>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</si>
  <si>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</si>
  <si>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</si>
  <si>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</si>
  <si>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</si>
  <si>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</si>
  <si>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</si>
  <si>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</si>
  <si>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</si>
  <si>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</si>
  <si>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</si>
  <si>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</si>
  <si>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</si>
  <si>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</si>
  <si>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</si>
  <si>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</si>
  <si>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</si>
  <si>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</si>
  <si>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</si>
  <si>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</si>
  <si>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</si>
  <si>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</si>
  <si>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</si>
  <si>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</si>
  <si>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</si>
  <si>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</si>
  <si>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</si>
  <si>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</si>
  <si>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</si>
  <si>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</si>
  <si>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</si>
  <si>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</si>
  <si>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</si>
  <si>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</si>
  <si>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</si>
  <si>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</si>
  <si>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</si>
  <si>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</si>
  <si>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</si>
  <si>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</si>
  <si>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</si>
  <si>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</si>
  <si>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</si>
  <si>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</si>
  <si>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</si>
  <si>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</si>
  <si>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</si>
  <si>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</si>
  <si>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</si>
  <si>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</si>
  <si>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</si>
  <si>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</si>
  <si>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</si>
  <si>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</si>
  <si>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</si>
  <si>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</si>
  <si>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</si>
  <si>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</si>
  <si>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</si>
  <si>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</si>
  <si>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</si>
  <si>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</si>
  <si>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</si>
  <si>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</si>
  <si>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</si>
  <si>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</si>
  <si>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</si>
  <si>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</si>
  <si>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</si>
  <si>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</si>
  <si>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</si>
  <si>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</si>
  <si>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</si>
  <si>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</si>
  <si>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</si>
  <si>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</si>
  <si>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</si>
  <si>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</si>
  <si>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</si>
  <si>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</si>
  <si>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</si>
  <si>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</si>
  <si>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</si>
  <si>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</si>
  <si>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</si>
  <si>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</si>
  <si>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</si>
  <si>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</si>
  <si>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</si>
  <si>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</si>
  <si>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</si>
  <si>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</si>
  <si>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</si>
  <si>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</si>
  <si>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</si>
  <si>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</si>
  <si>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</si>
  <si>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</si>
  <si>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</si>
  <si>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</si>
  <si>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</si>
  <si>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</si>
  <si>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</si>
  <si>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</si>
  <si>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</si>
  <si>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</si>
  <si>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</si>
  <si>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</si>
  <si>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</si>
  <si>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</si>
  <si>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</si>
  <si>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</si>
  <si>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</si>
  <si>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</si>
  <si>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</si>
  <si>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</si>
  <si>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</si>
  <si>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</si>
  <si>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</si>
  <si>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</si>
  <si>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</si>
  <si>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</si>
  <si>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</si>
  <si>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</si>
  <si>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</si>
  <si>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</si>
  <si>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</si>
  <si>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</si>
  <si>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</si>
  <si>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</si>
  <si>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</si>
  <si>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</si>
  <si>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</si>
  <si>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</si>
  <si>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</si>
  <si>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</si>
  <si>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</si>
  <si>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</si>
  <si>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</si>
  <si>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</si>
  <si>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</si>
  <si>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</si>
  <si>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</si>
  <si>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</si>
  <si>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</si>
  <si>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</si>
  <si>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</si>
  <si>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</si>
  <si>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</si>
  <si>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</si>
  <si>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</si>
  <si>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</si>
  <si>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</si>
  <si>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</si>
  <si>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</si>
  <si>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</si>
  <si>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</si>
  <si>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</si>
  <si>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</si>
  <si>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</si>
  <si>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</si>
  <si>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</si>
  <si>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</si>
  <si>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</si>
  <si>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</si>
  <si>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</si>
  <si>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</si>
  <si>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</si>
  <si>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</si>
  <si>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</si>
  <si>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</si>
  <si>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</si>
  <si>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</si>
  <si>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</si>
  <si>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</si>
  <si>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</si>
  <si>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</si>
  <si>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</si>
  <si>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</si>
  <si>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</si>
  <si>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</si>
  <si>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</si>
  <si>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</si>
  <si>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</si>
  <si>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</si>
  <si>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</si>
  <si>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</si>
  <si>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</si>
  <si>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</si>
  <si>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</si>
  <si>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</si>
  <si>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</si>
  <si>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</si>
  <si>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</si>
  <si>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</si>
  <si>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</si>
  <si>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</si>
  <si>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</si>
  <si>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</si>
  <si>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</si>
  <si>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</si>
  <si>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</si>
  <si>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</si>
  <si>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</si>
  <si>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</si>
  <si>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</si>
  <si>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</si>
  <si>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</si>
  <si>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</si>
  <si>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</si>
  <si>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</si>
  <si>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</si>
  <si>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</si>
  <si>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</si>
  <si>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</si>
  <si>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</si>
  <si>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</si>
  <si>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</si>
  <si>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</si>
  <si>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</si>
  <si>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</si>
  <si>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</si>
  <si>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</si>
  <si>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</si>
  <si>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</si>
  <si>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</si>
  <si>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</si>
  <si>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</si>
  <si>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</si>
  <si>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</si>
  <si>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</si>
  <si>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</si>
  <si>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</si>
  <si>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</si>
  <si>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</si>
  <si>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</si>
  <si>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</si>
  <si>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</si>
  <si>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</si>
  <si>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</si>
  <si>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</si>
  <si>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</si>
  <si>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</si>
  <si>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</si>
  <si>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</si>
  <si>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</si>
  <si>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</si>
  <si>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</si>
  <si>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</si>
  <si>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</si>
  <si>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</si>
  <si>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</si>
  <si>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</si>
  <si>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</si>
  <si>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</si>
  <si>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</si>
  <si>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</si>
  <si>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</si>
  <si>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</si>
  <si>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</si>
  <si>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</si>
  <si>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</si>
  <si>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</si>
  <si>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</si>
  <si>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</si>
  <si>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</si>
  <si>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</si>
  <si>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</si>
  <si>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</si>
  <si>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</si>
  <si>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</si>
  <si>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</si>
  <si>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</si>
  <si>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</si>
  <si>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</si>
  <si>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</si>
  <si>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</si>
  <si>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</si>
  <si>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</si>
  <si>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</si>
  <si>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</si>
  <si>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</si>
  <si>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</si>
  <si>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</si>
  <si>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</si>
  <si>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</si>
  <si>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</si>
  <si>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</si>
  <si>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</si>
  <si>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</si>
  <si>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</si>
  <si>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</si>
  <si>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</si>
  <si>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</si>
  <si>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</si>
  <si>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</si>
  <si>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</si>
  <si>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</si>
  <si>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</si>
  <si>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</si>
  <si>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</si>
  <si>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</si>
  <si>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</si>
  <si>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</si>
  <si>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</si>
  <si>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</si>
  <si>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</si>
  <si>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</si>
  <si>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</si>
  <si>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</si>
  <si>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</si>
  <si>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</si>
  <si>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</si>
  <si>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</si>
  <si>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</si>
  <si>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</si>
  <si>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</si>
  <si>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</si>
  <si>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</si>
  <si>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</si>
  <si>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</si>
  <si>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</si>
  <si>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</si>
  <si>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</si>
  <si>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</si>
  <si>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</si>
  <si>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</si>
  <si>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</si>
  <si>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</si>
  <si>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</si>
  <si>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</si>
  <si>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</si>
  <si>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</si>
  <si>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</si>
  <si>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</si>
  <si>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</si>
  <si>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</si>
  <si>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</si>
  <si>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</si>
  <si>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</si>
  <si>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</si>
  <si>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</si>
  <si>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</si>
  <si>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</si>
  <si>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</si>
  <si>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</si>
  <si>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</si>
  <si>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</si>
  <si>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</si>
  <si>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</si>
  <si>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</si>
  <si>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</si>
  <si>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</si>
  <si>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</si>
  <si>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</si>
  <si>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</si>
  <si>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</si>
  <si>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</si>
  <si>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</si>
  <si>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</si>
  <si>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</si>
  <si>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</si>
  <si>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</si>
  <si>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</si>
  <si>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</si>
  <si>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</si>
  <si>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</si>
  <si>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</si>
  <si>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</si>
  <si>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</si>
  <si>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</si>
  <si>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</si>
  <si>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</si>
  <si>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</si>
  <si>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</si>
  <si>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</si>
  <si>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</si>
  <si>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</si>
  <si>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</si>
  <si>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</si>
  <si>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</si>
  <si>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</si>
  <si>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</si>
  <si>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</si>
  <si>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</si>
  <si>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</si>
  <si>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</si>
  <si>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</si>
  <si>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</si>
  <si>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</si>
  <si>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</si>
  <si>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</si>
  <si>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</si>
  <si>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</si>
  <si>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</si>
  <si>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</si>
  <si>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</si>
  <si>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</si>
  <si>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</si>
  <si>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</si>
  <si>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</si>
  <si>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</si>
  <si>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</si>
  <si>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</si>
  <si>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</si>
  <si>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</si>
  <si>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</si>
  <si>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</si>
  <si>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</si>
  <si>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</si>
  <si>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</si>
  <si>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</si>
  <si>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</si>
  <si>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</si>
  <si>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</si>
  <si>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</si>
  <si>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</si>
  <si>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</si>
  <si>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</si>
  <si>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</si>
  <si>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</si>
  <si>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</si>
  <si>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</si>
  <si>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</si>
  <si>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</si>
  <si>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</si>
  <si>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</si>
  <si>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</si>
  <si>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</si>
  <si>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</si>
  <si>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</si>
  <si>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</si>
  <si>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</si>
  <si>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</si>
  <si>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</si>
  <si>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</si>
  <si>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</si>
  <si>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</si>
  <si>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</si>
  <si>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</si>
  <si>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</si>
  <si>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</si>
  <si>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</si>
  <si>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</si>
  <si>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</si>
  <si>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</si>
  <si>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</si>
  <si>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</si>
  <si>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</si>
  <si>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</si>
  <si>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</si>
  <si>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</si>
  <si>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</si>
  <si>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</si>
  <si>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</si>
  <si>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</si>
  <si>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</si>
  <si>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</si>
  <si>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</si>
  <si>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</si>
  <si>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</si>
  <si>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</si>
  <si>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</si>
  <si>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</si>
  <si>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</si>
  <si>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</si>
  <si>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</si>
  <si>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</si>
  <si>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</si>
  <si>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</si>
  <si>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</si>
  <si>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</si>
  <si>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</si>
  <si>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</si>
  <si>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</si>
  <si>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</si>
  <si>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</si>
  <si>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</si>
  <si>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</si>
  <si>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</si>
  <si>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</si>
  <si>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</si>
  <si>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</si>
  <si>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</si>
  <si>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</si>
  <si>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</si>
  <si>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</si>
  <si>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</si>
  <si>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</si>
  <si>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</si>
  <si>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</si>
  <si>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</si>
  <si>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</si>
  <si>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</si>
  <si>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</si>
  <si>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</si>
  <si>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</si>
  <si>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</si>
  <si>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</si>
  <si>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</si>
  <si>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</si>
  <si>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</si>
  <si>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</si>
  <si>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</si>
  <si>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</si>
  <si>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</si>
  <si>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</si>
  <si>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</si>
  <si>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</si>
  <si>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</si>
  <si>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</si>
  <si>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</si>
  <si>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</si>
  <si>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</si>
  <si>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</si>
  <si>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</si>
  <si>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</si>
  <si>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</si>
  <si>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</si>
  <si>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</si>
  <si>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</si>
  <si>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</si>
  <si>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</si>
  <si>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</si>
  <si>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</si>
  <si>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</si>
  <si>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</si>
  <si>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</si>
  <si>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</si>
  <si>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</si>
  <si>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</si>
  <si>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</si>
  <si>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</si>
  <si>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</si>
  <si>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</si>
  <si>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</si>
  <si>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</si>
  <si>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</si>
  <si>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</si>
  <si>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</si>
  <si>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</si>
  <si>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</si>
  <si>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</si>
  <si>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</si>
  <si>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</si>
  <si>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</si>
  <si>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</si>
  <si>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</si>
  <si>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</si>
  <si>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</si>
  <si>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</si>
  <si>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</si>
  <si>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</si>
  <si>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</si>
  <si>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</si>
  <si>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</si>
  <si>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</si>
  <si>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</si>
  <si>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</si>
  <si>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</si>
  <si>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</si>
  <si>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</si>
  <si>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</si>
  <si>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</si>
  <si>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</si>
  <si>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</si>
  <si>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</si>
  <si>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</si>
  <si>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</si>
  <si>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</si>
  <si>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</si>
  <si>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</si>
  <si>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</si>
  <si>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</si>
  <si>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</si>
  <si>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</si>
  <si>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</si>
  <si>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</si>
  <si>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</si>
  <si>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</si>
  <si>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</si>
  <si>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</si>
  <si>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</si>
  <si>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</si>
  <si>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</si>
  <si>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</si>
  <si>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</si>
  <si>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</si>
  <si>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</si>
  <si>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</si>
  <si>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</si>
  <si>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</si>
  <si>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</si>
  <si>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</si>
  <si>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</si>
  <si>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</si>
  <si>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</si>
  <si>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</si>
  <si>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</si>
  <si>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</si>
  <si>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</si>
  <si>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</si>
  <si>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</si>
  <si>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</si>
  <si>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</si>
  <si>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</si>
  <si>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</si>
  <si>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</si>
  <si>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</si>
  <si>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</si>
  <si>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</si>
  <si>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</si>
  <si>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</si>
  <si>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</si>
  <si>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</si>
  <si>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</si>
  <si>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</si>
  <si>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</si>
  <si>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</si>
  <si>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</si>
  <si>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</si>
  <si>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</si>
  <si>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</si>
  <si>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</si>
  <si>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</si>
  <si>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</si>
  <si>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</si>
  <si>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</si>
  <si>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</si>
  <si>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</si>
  <si>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</si>
  <si>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</si>
  <si>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</si>
  <si>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</si>
  <si>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</si>
  <si>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</si>
  <si>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</si>
  <si>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</si>
  <si>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</si>
  <si>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</si>
  <si>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</si>
  <si>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</si>
  <si>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</si>
  <si>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</si>
  <si>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</si>
  <si>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</si>
  <si>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</si>
  <si>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</si>
  <si>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</si>
  <si>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</si>
  <si>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</si>
  <si>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</si>
  <si>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</si>
  <si>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</si>
  <si>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</si>
  <si>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</si>
  <si>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</si>
  <si>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</si>
  <si>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</si>
  <si>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</si>
  <si>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</si>
  <si>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</si>
  <si>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</si>
  <si>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</si>
  <si>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</si>
  <si>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</si>
  <si>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</si>
  <si>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</si>
  <si>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</si>
  <si>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</si>
  <si>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</si>
  <si>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</si>
  <si>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</si>
  <si>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</si>
  <si>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</si>
  <si>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</si>
  <si>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</si>
  <si>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</si>
  <si>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</si>
  <si>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</si>
  <si>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</si>
  <si>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</si>
  <si>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</si>
  <si>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</si>
  <si>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</si>
  <si>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</si>
  <si>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</si>
  <si>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</si>
  <si>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</si>
  <si>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</si>
  <si>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</si>
  <si>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</si>
  <si>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</si>
  <si>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</si>
  <si>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</si>
  <si>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</si>
  <si>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</si>
  <si>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</si>
  <si>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</si>
  <si>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</si>
  <si>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</si>
  <si>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</si>
  <si>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</si>
  <si>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</si>
  <si>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</si>
  <si>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</si>
  <si>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</si>
  <si>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</si>
  <si>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</si>
  <si>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</si>
  <si>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</si>
  <si>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</si>
  <si>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</si>
  <si>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</si>
  <si>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</si>
  <si>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</si>
  <si>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</si>
  <si>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</si>
  <si>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</si>
  <si>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</si>
  <si>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</si>
  <si>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</si>
  <si>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</si>
  <si>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</si>
  <si>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</si>
  <si>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</si>
  <si>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</si>
  <si>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</si>
  <si>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</si>
  <si>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</si>
  <si>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</si>
  <si>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</si>
  <si>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</si>
  <si>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</si>
  <si>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</si>
  <si>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</si>
  <si>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</si>
  <si>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</si>
  <si>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</si>
  <si>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</si>
  <si>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</si>
  <si>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</si>
  <si>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</si>
  <si>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</si>
  <si>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</si>
  <si>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</si>
  <si>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</si>
  <si>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</si>
  <si>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</si>
  <si>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</si>
  <si>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</si>
  <si>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</si>
  <si>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</si>
  <si>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</si>
  <si>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</si>
  <si>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</si>
  <si>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</si>
  <si>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</si>
  <si>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</si>
  <si>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</si>
  <si>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</si>
  <si>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</si>
  <si>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</si>
  <si>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</si>
  <si>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</si>
  <si>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</si>
  <si>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</si>
  <si>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</si>
  <si>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</si>
  <si>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</si>
  <si>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</si>
  <si>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</si>
  <si>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</si>
  <si>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</si>
  <si>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</si>
  <si>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</si>
  <si>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</si>
  <si>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</si>
  <si>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</si>
  <si>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</si>
  <si>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</si>
  <si>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</si>
  <si>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</si>
  <si>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</si>
  <si>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</si>
  <si>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</si>
  <si>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</si>
  <si>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</si>
  <si>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</si>
  <si>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</si>
  <si>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</si>
  <si>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</si>
  <si>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</si>
  <si>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</si>
  <si>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</si>
  <si>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</si>
  <si>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</si>
  <si>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</si>
  <si>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</si>
  <si>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</si>
  <si>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</si>
  <si>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</si>
  <si>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</si>
  <si>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</si>
  <si>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</si>
  <si>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</si>
  <si>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</si>
  <si>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</si>
  <si>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</si>
  <si>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</si>
  <si>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</si>
  <si>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</si>
  <si>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</si>
  <si>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</si>
  <si>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</si>
  <si>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</si>
  <si>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</si>
  <si>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</si>
  <si>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</si>
  <si>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</si>
  <si>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</si>
  <si>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</si>
  <si>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</si>
  <si>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</si>
  <si>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</si>
  <si>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</si>
  <si>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</si>
  <si>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</si>
  <si>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</si>
  <si>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</si>
  <si>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</si>
  <si>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</si>
  <si>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</si>
  <si>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</si>
  <si>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</si>
  <si>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</si>
  <si>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</si>
  <si>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</si>
  <si>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</si>
  <si>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</si>
  <si>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</si>
  <si>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</si>
  <si>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</si>
  <si>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</si>
  <si>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</si>
  <si>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</si>
  <si>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</si>
  <si>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</si>
  <si>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</si>
  <si>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</si>
  <si>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</si>
  <si>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</si>
  <si>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</si>
  <si>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</si>
  <si>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</si>
  <si>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</si>
  <si>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</si>
  <si>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</si>
  <si>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</si>
  <si>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</si>
  <si>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</si>
  <si>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</si>
  <si>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</si>
  <si>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</si>
  <si>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</si>
  <si>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</si>
  <si>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</si>
  <si>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</si>
  <si>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</si>
  <si>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</si>
  <si>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</si>
  <si>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</si>
  <si>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</si>
  <si>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</si>
  <si>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</si>
  <si>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</si>
  <si>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</si>
  <si>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</si>
  <si>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</si>
  <si>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</si>
  <si>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</si>
  <si>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</si>
  <si>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</si>
  <si>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</si>
  <si>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</si>
  <si>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</si>
  <si>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</si>
  <si>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</si>
  <si>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</si>
  <si>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</si>
  <si>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</si>
  <si>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</si>
  <si>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</si>
  <si>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</si>
  <si>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</si>
  <si>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</si>
  <si>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</si>
  <si>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</si>
  <si>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</si>
  <si>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</si>
  <si>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</si>
  <si>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</si>
  <si>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</si>
  <si>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</si>
  <si>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</si>
  <si>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</si>
  <si>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</si>
  <si>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</si>
  <si>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</si>
  <si>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</si>
  <si>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</si>
  <si>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</si>
  <si>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</si>
  <si>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</si>
  <si>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</si>
  <si>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</si>
  <si>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</si>
  <si>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</si>
  <si>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</si>
  <si>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</si>
  <si>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</si>
  <si>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</si>
  <si>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</si>
  <si>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</si>
  <si>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</si>
  <si>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</si>
  <si>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</si>
  <si>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</si>
  <si>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</si>
  <si>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</si>
  <si>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</si>
  <si>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</si>
  <si>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</si>
  <si>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</si>
  <si>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</si>
  <si>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</si>
  <si>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</si>
  <si>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</si>
  <si>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</si>
  <si>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</si>
  <si>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</si>
  <si>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</si>
  <si>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</si>
  <si>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</si>
  <si>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</si>
  <si>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</si>
  <si>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</si>
  <si>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</si>
  <si>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</si>
  <si>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</si>
  <si>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</si>
  <si>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</si>
  <si>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</si>
  <si>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</si>
  <si>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</si>
  <si>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</si>
  <si>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</si>
  <si>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</si>
  <si>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</si>
  <si>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</si>
  <si>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</si>
  <si>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</si>
  <si>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</si>
  <si>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</si>
  <si>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</si>
  <si>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</si>
  <si>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</si>
  <si>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</si>
  <si>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</si>
  <si>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</si>
  <si>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</si>
  <si>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</si>
  <si>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</si>
  <si>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</si>
  <si>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</si>
  <si>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</si>
  <si>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</si>
  <si>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</si>
  <si>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</si>
  <si>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</si>
  <si>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</si>
  <si>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</si>
  <si>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</si>
  <si>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</si>
  <si>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</si>
  <si>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</si>
  <si>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</si>
  <si>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</si>
  <si>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</si>
  <si>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</si>
  <si>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</si>
  <si>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</si>
  <si>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</si>
  <si>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</si>
  <si>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</si>
  <si>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</si>
  <si>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</si>
  <si>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</si>
  <si>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</si>
  <si>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</si>
  <si>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</si>
  <si>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</si>
  <si>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</si>
  <si>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</si>
  <si>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</si>
  <si>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</si>
  <si>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</si>
  <si>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</si>
  <si>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</si>
  <si>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</si>
  <si>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</si>
  <si>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</si>
  <si>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</si>
  <si>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</si>
  <si>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</si>
  <si>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</si>
  <si>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</si>
  <si>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</si>
  <si>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</si>
  <si>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</si>
  <si>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</si>
  <si>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</si>
  <si>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</si>
  <si>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</si>
  <si>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</si>
  <si>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</si>
  <si>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</si>
  <si>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</si>
  <si>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</si>
  <si>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</si>
  <si>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</si>
  <si>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</si>
  <si>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</si>
  <si>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</si>
  <si>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</si>
  <si>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</si>
  <si>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</si>
  <si>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</si>
  <si>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</si>
  <si>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</si>
  <si>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</si>
  <si>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</si>
  <si>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</si>
  <si>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</si>
  <si>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</si>
  <si>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</si>
  <si>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</si>
  <si>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</si>
  <si>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</si>
  <si>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</si>
  <si>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</si>
  <si>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</si>
  <si>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</si>
  <si>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</si>
  <si>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</si>
  <si>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</si>
  <si>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</si>
  <si>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</si>
  <si>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</si>
  <si>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</si>
  <si>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</si>
  <si>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</si>
  <si>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</si>
  <si>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</si>
  <si>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</si>
  <si>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</si>
  <si>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</si>
  <si>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</si>
  <si>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</si>
  <si>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</si>
  <si>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</si>
  <si>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</si>
  <si>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</si>
  <si>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</si>
  <si>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</si>
  <si>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</si>
  <si>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</si>
  <si>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</si>
  <si>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</si>
  <si>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</si>
  <si>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</si>
  <si>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</si>
  <si>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</si>
  <si>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</si>
  <si>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</si>
  <si>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</si>
  <si>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</si>
  <si>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</si>
  <si>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</si>
  <si>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</si>
  <si>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</si>
  <si>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</si>
  <si>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</si>
  <si>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</si>
  <si>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</si>
  <si>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</si>
  <si>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</si>
  <si>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</si>
  <si>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</si>
  <si>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</si>
  <si>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</si>
  <si>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</si>
  <si>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</si>
  <si>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</si>
  <si>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</si>
  <si>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</si>
  <si>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</si>
  <si>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</si>
  <si>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</si>
  <si>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</si>
  <si>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</si>
  <si>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</si>
  <si>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</si>
  <si>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</si>
  <si>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</si>
  <si>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</si>
  <si>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</si>
  <si>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</si>
  <si>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</si>
  <si>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</si>
  <si>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</si>
  <si>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</si>
  <si>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</si>
  <si>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</si>
  <si>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</si>
  <si>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</si>
  <si>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</si>
  <si>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</si>
  <si>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</si>
  <si>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</si>
  <si>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</si>
  <si>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</si>
  <si>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</si>
  <si>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</si>
  <si>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</si>
  <si>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</si>
  <si>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</si>
  <si>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</si>
  <si>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</si>
  <si>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</si>
  <si>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</si>
  <si>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</si>
  <si>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</si>
  <si>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</si>
  <si>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</si>
  <si>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</si>
  <si>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</si>
  <si>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</si>
  <si>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</si>
  <si>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</si>
  <si>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</si>
  <si>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</si>
  <si>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</si>
  <si>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</si>
  <si>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</si>
  <si>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</si>
  <si>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</si>
  <si>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</si>
  <si>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</si>
  <si>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</si>
  <si>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</si>
  <si>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</si>
  <si>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</si>
  <si>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</si>
  <si>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</si>
  <si>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</si>
  <si>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</si>
  <si>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</si>
  <si>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</si>
  <si>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</si>
  <si>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</si>
  <si>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</si>
  <si>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</si>
  <si>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</si>
  <si>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</si>
  <si>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</si>
  <si>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</si>
  <si>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</si>
  <si>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</si>
  <si>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</si>
  <si>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</si>
  <si>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</si>
  <si>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</si>
  <si>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</si>
  <si>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</si>
  <si>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</si>
  <si>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</si>
  <si>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</si>
  <si>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</si>
  <si>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</si>
  <si>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</si>
  <si>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</si>
  <si>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</si>
  <si>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</si>
  <si>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</si>
  <si>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</si>
  <si>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</si>
  <si>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</si>
  <si>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</si>
  <si>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</si>
  <si>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</si>
  <si>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</si>
  <si>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</si>
  <si>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</si>
  <si>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</si>
  <si>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</si>
  <si>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</si>
  <si>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</si>
  <si>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</si>
  <si>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</si>
  <si>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</si>
  <si>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</si>
  <si>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</si>
  <si>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</si>
  <si>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</si>
  <si>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</si>
  <si>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</si>
  <si>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</si>
  <si>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</si>
  <si>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</si>
  <si>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</si>
  <si>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</si>
  <si>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</si>
  <si>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</si>
  <si>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</si>
  <si>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</si>
  <si>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</si>
  <si>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</si>
  <si>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</si>
  <si>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</si>
  <si>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</si>
  <si>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</si>
  <si>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</si>
  <si>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</si>
  <si>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</si>
  <si>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</si>
  <si>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</si>
  <si>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</si>
  <si>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</si>
  <si>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</si>
  <si>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</si>
  <si>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</si>
  <si>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</si>
  <si>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</si>
  <si>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</si>
  <si>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</si>
  <si>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</si>
  <si>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</si>
  <si>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</si>
  <si>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</si>
  <si>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</si>
  <si>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</si>
  <si>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</si>
  <si>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</si>
  <si>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</si>
  <si>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</si>
  <si>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</si>
  <si>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</si>
  <si>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</si>
  <si>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</si>
  <si>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</si>
  <si>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</si>
  <si>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</si>
  <si>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</si>
  <si>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</si>
  <si>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</si>
  <si>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</si>
  <si>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</si>
  <si>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</si>
  <si>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</si>
  <si>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</si>
  <si>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</si>
  <si>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</si>
  <si>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</si>
  <si>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</si>
  <si>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</si>
  <si>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</si>
  <si>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</si>
  <si>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</si>
  <si>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</si>
  <si>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</si>
  <si>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</si>
  <si>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</si>
  <si>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</si>
  <si>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</si>
  <si>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</si>
  <si>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</si>
  <si>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</si>
  <si>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</si>
  <si>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</si>
  <si>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</si>
  <si>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</si>
  <si>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</si>
  <si>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</si>
  <si>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</si>
  <si>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</si>
  <si>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</si>
  <si>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</si>
  <si>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</si>
  <si>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</si>
  <si>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</si>
  <si>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</si>
  <si>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</si>
  <si>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</si>
  <si>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</si>
  <si>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</si>
  <si>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</si>
  <si>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</si>
  <si>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</si>
  <si>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</si>
  <si>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</si>
  <si>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</si>
  <si>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</si>
  <si>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</si>
  <si>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</si>
  <si>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</si>
  <si>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</si>
  <si>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</si>
  <si>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</si>
  <si>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</si>
  <si>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</si>
  <si>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</si>
  <si>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</si>
  <si>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</si>
  <si>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</si>
  <si>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</si>
  <si>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</si>
  <si>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</si>
  <si>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</si>
  <si>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</si>
  <si>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</si>
  <si>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</si>
  <si>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</si>
  <si>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</si>
  <si>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</si>
  <si>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</si>
  <si>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</si>
  <si>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</si>
  <si>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</si>
  <si>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</si>
  <si>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</si>
  <si>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</si>
  <si>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</si>
  <si>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</si>
  <si>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</si>
  <si>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</si>
  <si>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</si>
  <si>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</si>
  <si>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</si>
  <si>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</si>
  <si>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</si>
  <si>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</si>
  <si>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</si>
  <si>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</si>
  <si>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</si>
  <si>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</si>
  <si>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</si>
  <si>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</si>
  <si>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</si>
  <si>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</si>
  <si>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</si>
  <si>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</si>
  <si>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</si>
  <si>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</si>
  <si>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</si>
  <si>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</si>
  <si>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</si>
  <si>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</si>
  <si>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</si>
  <si>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</si>
  <si>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</si>
  <si>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</si>
  <si>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</si>
  <si>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</si>
  <si>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</si>
  <si>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</si>
  <si>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</si>
  <si>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</si>
  <si>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</si>
  <si>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</si>
  <si>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</si>
  <si>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</si>
  <si>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</si>
  <si>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</si>
  <si>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</si>
  <si>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</si>
  <si>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</si>
  <si>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</si>
  <si>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</si>
  <si>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</si>
  <si>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</si>
  <si>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</si>
  <si>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</si>
  <si>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</si>
  <si>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</si>
  <si>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</si>
  <si>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</si>
  <si>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</si>
  <si>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</si>
  <si>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</si>
  <si>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</si>
  <si>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</si>
  <si>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</si>
  <si>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</si>
  <si>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</si>
  <si>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</si>
  <si>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</si>
  <si>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</si>
  <si>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</si>
  <si>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</si>
  <si>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</si>
  <si>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</si>
  <si>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</si>
  <si>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</si>
  <si>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</si>
  <si>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</si>
  <si>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</si>
  <si>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</si>
  <si>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</si>
  <si>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</si>
  <si>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</si>
  <si>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</si>
  <si>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</si>
  <si>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</si>
  <si>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</si>
  <si>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</si>
  <si>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</si>
  <si>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</si>
  <si>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</si>
  <si>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</si>
  <si>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</si>
  <si>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</si>
  <si>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</si>
  <si>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</si>
  <si>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</si>
  <si>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</si>
  <si>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</si>
  <si>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</si>
  <si>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</si>
  <si>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</si>
  <si>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</si>
  <si>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</si>
  <si>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</si>
  <si>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</si>
  <si>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</si>
  <si>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</si>
  <si>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</si>
  <si>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</si>
  <si>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</si>
  <si>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</si>
  <si>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</si>
  <si>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</si>
  <si>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</si>
  <si>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</si>
  <si>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</si>
  <si>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</si>
  <si>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</si>
  <si>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</si>
  <si>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</si>
  <si>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</si>
  <si>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</si>
  <si>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</si>
  <si>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</si>
  <si>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</si>
  <si>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</si>
  <si>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</si>
  <si>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</si>
  <si>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</si>
  <si>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</si>
  <si>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</si>
  <si>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</si>
  <si>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</si>
  <si>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</si>
  <si>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</si>
  <si>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</si>
  <si>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</si>
  <si>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</si>
  <si>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</si>
  <si>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</si>
  <si>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</si>
  <si>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</si>
  <si>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</si>
  <si>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</si>
  <si>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</si>
  <si>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</si>
  <si>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</si>
  <si>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</si>
  <si>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</si>
  <si>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</si>
  <si>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</si>
  <si>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</si>
  <si>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</si>
  <si>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</si>
  <si>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</si>
  <si>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</si>
  <si>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</si>
  <si>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</si>
  <si>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</si>
  <si>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</si>
  <si>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</si>
  <si>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</si>
  <si>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</si>
  <si>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</si>
  <si>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</si>
  <si>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</si>
  <si>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</si>
  <si>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</si>
  <si>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</si>
  <si>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</si>
  <si>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</si>
  <si>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</si>
  <si>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</si>
  <si>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</si>
  <si>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</si>
  <si>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</si>
  <si>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</si>
  <si>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</si>
  <si>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</si>
  <si>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</si>
  <si>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</si>
  <si>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</si>
  <si>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</si>
  <si>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</si>
  <si>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</si>
  <si>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</si>
  <si>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</si>
  <si>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</si>
  <si>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</si>
  <si>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</si>
  <si>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</si>
  <si>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</si>
  <si>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</si>
  <si>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</si>
  <si>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</si>
  <si>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</si>
  <si>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</si>
  <si>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</si>
  <si>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</si>
  <si>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</si>
  <si>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</si>
  <si>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</si>
  <si>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</si>
  <si>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</si>
  <si>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</si>
  <si>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</si>
  <si>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</si>
  <si>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</si>
  <si>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</si>
  <si>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</si>
  <si>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</si>
  <si>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</si>
  <si>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</si>
  <si>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</si>
  <si>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</si>
  <si>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</si>
  <si>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</si>
  <si>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</si>
  <si>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</si>
  <si>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</si>
  <si>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</si>
  <si>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</si>
  <si>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</si>
  <si>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</si>
  <si>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</si>
  <si>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</si>
  <si>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</si>
  <si>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</si>
  <si>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</si>
  <si>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</si>
  <si>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</si>
  <si>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</si>
  <si>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</si>
  <si>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</si>
  <si>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</si>
  <si>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</si>
  <si>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</si>
  <si>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</si>
  <si>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</si>
  <si>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</si>
  <si>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</si>
  <si>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</si>
  <si>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</si>
  <si>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</si>
  <si>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</si>
  <si>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</si>
  <si>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</si>
  <si>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</si>
  <si>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</si>
  <si>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</si>
  <si>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</si>
  <si>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</si>
  <si>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</si>
  <si>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</si>
  <si>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</si>
  <si>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</si>
  <si>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</si>
  <si>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</si>
  <si>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</si>
  <si>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</si>
  <si>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</si>
  <si>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</si>
  <si>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</si>
  <si>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</si>
  <si>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</si>
  <si>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</si>
  <si>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</si>
  <si>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</si>
  <si>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</si>
  <si>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</si>
  <si>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</si>
  <si>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</si>
  <si>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</si>
  <si>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</si>
  <si>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</si>
  <si>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</si>
  <si>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</si>
  <si>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</si>
  <si>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</si>
  <si>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</si>
  <si>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</si>
  <si>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</si>
  <si>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</si>
  <si>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</si>
  <si>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</si>
  <si>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</si>
  <si>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</si>
  <si>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</si>
  <si>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</si>
  <si>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</si>
  <si>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</si>
  <si>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</si>
  <si>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</si>
  <si>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</si>
  <si>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</si>
  <si>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</si>
  <si>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</si>
  <si>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</si>
  <si>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</si>
  <si>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</si>
  <si>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</si>
  <si>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</si>
  <si>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</si>
  <si>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</si>
  <si>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</si>
  <si>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</si>
  <si>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</si>
  <si>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</si>
  <si>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</si>
  <si>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</si>
  <si>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</si>
  <si>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</si>
  <si>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</si>
  <si>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</si>
  <si>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</si>
  <si>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</si>
  <si>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</si>
  <si>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</si>
  <si>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</si>
  <si>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</si>
  <si>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</si>
  <si>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</si>
  <si>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</si>
  <si>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</si>
  <si>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</si>
  <si>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</si>
  <si>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</si>
  <si>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</si>
  <si>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</si>
  <si>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</si>
  <si>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</si>
  <si>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</si>
  <si>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</si>
  <si>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</si>
  <si>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</si>
  <si>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</si>
  <si>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</si>
  <si>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</si>
  <si>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</si>
  <si>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</si>
  <si>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</si>
  <si>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</si>
  <si>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</si>
  <si>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</si>
  <si>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</si>
  <si>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</si>
  <si>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</si>
  <si>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</si>
  <si>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</si>
  <si>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</si>
  <si>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</si>
  <si>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</si>
  <si>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</si>
  <si>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</si>
  <si>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</si>
  <si>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</si>
  <si>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</si>
  <si>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</si>
  <si>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</si>
  <si>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</si>
  <si>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</si>
  <si>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</si>
  <si>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</si>
  <si>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</si>
  <si>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</si>
  <si>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</si>
  <si>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</si>
  <si>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</si>
  <si>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</si>
  <si>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</si>
  <si>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</si>
  <si>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</si>
  <si>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</si>
  <si>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</si>
  <si>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</si>
  <si>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</si>
  <si>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</si>
  <si>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</si>
  <si>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</si>
  <si>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</si>
  <si>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</si>
  <si>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</si>
  <si>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</si>
  <si>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</si>
  <si>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</si>
  <si>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</si>
  <si>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</si>
  <si>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</si>
  <si>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</si>
  <si>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</si>
  <si>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</si>
  <si>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</si>
  <si>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</si>
  <si>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</si>
  <si>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</si>
  <si>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</si>
  <si>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</si>
  <si>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</si>
  <si>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</si>
  <si>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</si>
  <si>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</si>
  <si>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</si>
  <si>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</si>
  <si>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</si>
  <si>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</si>
  <si>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</si>
  <si>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</si>
  <si>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</si>
  <si>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</si>
  <si>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</si>
  <si>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</si>
  <si>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</si>
  <si>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</si>
  <si>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</si>
  <si>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</si>
  <si>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</si>
  <si>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</si>
  <si>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</si>
  <si>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</si>
  <si>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</si>
  <si>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</si>
  <si>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</si>
  <si>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</si>
  <si>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</si>
  <si>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</si>
  <si>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</si>
  <si>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</si>
  <si>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</si>
  <si>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</si>
  <si>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</si>
  <si>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</si>
  <si>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</si>
  <si>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</si>
  <si>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</si>
  <si>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</si>
  <si>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</si>
  <si>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</si>
  <si>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</si>
  <si>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</si>
  <si>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</si>
  <si>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</si>
  <si>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</si>
  <si>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</si>
  <si>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</si>
  <si>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</si>
  <si>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</si>
  <si>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</si>
  <si>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</si>
  <si>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</si>
  <si>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</si>
  <si>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</si>
  <si>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</si>
  <si>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</si>
  <si>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</si>
  <si>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</si>
  <si>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</si>
  <si>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</si>
  <si>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</si>
  <si>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</si>
  <si>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</si>
  <si>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</si>
  <si>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</si>
  <si>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</si>
  <si>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</si>
  <si>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</si>
  <si>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</si>
  <si>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</si>
  <si>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</si>
  <si>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</si>
  <si>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</si>
  <si>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</si>
  <si>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</si>
  <si>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</si>
  <si>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</si>
  <si>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</si>
  <si>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</si>
  <si>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</si>
  <si>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</si>
  <si>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</si>
  <si>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</si>
  <si>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</si>
  <si>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</si>
  <si>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</si>
  <si>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</si>
  <si>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</si>
  <si>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</si>
  <si>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</si>
  <si>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</si>
  <si>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</si>
  <si>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</si>
  <si>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</si>
  <si>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</si>
  <si>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</si>
  <si>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</si>
  <si>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</si>
  <si>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</si>
  <si>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</si>
  <si>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</si>
  <si>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</si>
  <si>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</si>
  <si>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</si>
  <si>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</si>
  <si>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</si>
  <si>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</si>
  <si>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</si>
  <si>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</si>
  <si>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</si>
  <si>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</si>
  <si>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</si>
  <si>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</si>
  <si>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</si>
  <si>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</si>
  <si>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</si>
  <si>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</si>
  <si>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</si>
  <si>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</si>
  <si>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</si>
  <si>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</si>
  <si>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</si>
  <si>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</si>
  <si>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</si>
  <si>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</si>
  <si>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</si>
  <si>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</si>
  <si>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</si>
  <si>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</si>
  <si>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</si>
  <si>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</si>
  <si>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</si>
  <si>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</si>
  <si>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</si>
  <si>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</si>
  <si>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</si>
  <si>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</si>
  <si>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</si>
  <si>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</si>
  <si>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</si>
  <si>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</si>
  <si>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</si>
  <si>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</si>
  <si>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</si>
  <si>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</si>
  <si>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</si>
  <si>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</si>
  <si>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</si>
  <si>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</si>
  <si>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</si>
  <si>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</si>
  <si>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</si>
  <si>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</si>
  <si>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</si>
  <si>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</si>
  <si>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</si>
  <si>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</si>
  <si>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</si>
  <si>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</si>
  <si>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</si>
  <si>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</si>
  <si>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</si>
  <si>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</si>
  <si>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</si>
  <si>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</si>
  <si>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</si>
  <si>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</si>
  <si>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</si>
  <si>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</si>
  <si>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</si>
  <si>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</si>
  <si>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</si>
  <si>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</si>
  <si>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</si>
  <si>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</si>
  <si>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</si>
  <si>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</si>
  <si>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</si>
  <si>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</si>
  <si>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</si>
  <si>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</si>
  <si>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</si>
  <si>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</si>
  <si>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</si>
  <si>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</si>
  <si>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</si>
  <si>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</si>
  <si>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</si>
  <si>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</si>
  <si>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</si>
  <si>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</si>
  <si>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</si>
  <si>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</si>
  <si>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</si>
  <si>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</si>
  <si>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</si>
  <si>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</si>
  <si>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</si>
  <si>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</si>
  <si>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</si>
  <si>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</si>
  <si>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</si>
  <si>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</si>
  <si>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</si>
  <si>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</si>
  <si>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</si>
  <si>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</si>
  <si>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</si>
  <si>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</si>
  <si>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</si>
  <si>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</si>
  <si>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</si>
  <si>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</si>
  <si>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</si>
  <si>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</si>
  <si>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</si>
  <si>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</si>
  <si>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</si>
  <si>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</si>
  <si>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</si>
  <si>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</si>
  <si>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</si>
  <si>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</si>
  <si>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</si>
  <si>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</si>
  <si>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</si>
  <si>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</si>
  <si>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</si>
  <si>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</si>
  <si>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</si>
  <si>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</si>
  <si>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</si>
  <si>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</si>
  <si>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</si>
  <si>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</si>
  <si>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</si>
  <si>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</si>
  <si>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</si>
  <si>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</si>
  <si>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</si>
  <si>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</si>
  <si>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</si>
  <si>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</si>
  <si>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</si>
  <si>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</si>
  <si>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</si>
  <si>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</si>
  <si>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</si>
  <si>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</si>
  <si>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</si>
  <si>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</si>
  <si>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</si>
  <si>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</si>
  <si>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</si>
  <si>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</si>
  <si>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</si>
  <si>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</si>
  <si>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</si>
  <si>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</si>
  <si>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</si>
  <si>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</si>
  <si>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</si>
  <si>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</si>
  <si>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</si>
  <si>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</si>
  <si>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</si>
  <si>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</si>
  <si>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</si>
  <si>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</si>
  <si>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</si>
  <si>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</si>
  <si>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</si>
  <si>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</si>
  <si>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</si>
  <si>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</si>
  <si>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</si>
  <si>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</si>
  <si>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</si>
  <si>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</si>
  <si>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</si>
  <si>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</si>
  <si>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</si>
  <si>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</si>
  <si>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</si>
  <si>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</si>
  <si>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</si>
  <si>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</si>
  <si>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</si>
  <si>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</si>
  <si>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</si>
  <si>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</si>
  <si>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</si>
  <si>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</si>
  <si>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</si>
  <si>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</si>
  <si>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</si>
  <si>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</si>
  <si>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</si>
  <si>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</si>
  <si>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</si>
  <si>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</si>
  <si>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</si>
  <si>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</si>
  <si>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</si>
  <si>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</si>
  <si>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</si>
  <si>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</si>
  <si>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</si>
  <si>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</si>
  <si>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</si>
  <si>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</si>
  <si>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</si>
  <si>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</si>
  <si>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</si>
  <si>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</si>
  <si>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</si>
  <si>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</si>
  <si>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</si>
  <si>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</si>
  <si>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</si>
  <si>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</si>
  <si>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</si>
  <si>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</si>
  <si>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</si>
  <si>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</si>
  <si>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</si>
  <si>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</si>
  <si>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</si>
  <si>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</si>
  <si>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</si>
  <si>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</si>
  <si>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</si>
  <si>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</si>
  <si>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</si>
  <si>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</si>
  <si>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</si>
  <si>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</si>
  <si>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</si>
  <si>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</si>
  <si>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</si>
  <si>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</si>
  <si>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</si>
  <si>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</si>
  <si>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</si>
  <si>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</si>
  <si>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</si>
  <si>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</si>
  <si>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</si>
  <si>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</si>
  <si>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</si>
  <si>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</si>
  <si>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</si>
  <si>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</si>
  <si>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</si>
  <si>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</si>
  <si>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</si>
  <si>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</si>
  <si>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</si>
  <si>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</si>
  <si>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</si>
  <si>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</si>
  <si>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</si>
  <si>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</si>
  <si>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</si>
  <si>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</si>
  <si>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</si>
  <si>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</si>
  <si>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</si>
  <si>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</si>
  <si>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</si>
  <si>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</si>
  <si>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</si>
  <si>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</si>
  <si>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</si>
  <si>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</si>
  <si>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</si>
  <si>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</si>
  <si>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</si>
  <si>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</si>
  <si>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</si>
  <si>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</si>
  <si>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</si>
  <si>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</si>
  <si>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</si>
  <si>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</si>
  <si>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</si>
  <si>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</si>
  <si>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</si>
  <si>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</si>
  <si>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</si>
  <si>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</si>
  <si>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</si>
  <si>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</si>
  <si>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</si>
  <si>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</si>
  <si>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</si>
  <si>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</si>
  <si>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</si>
  <si>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</si>
  <si>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</si>
  <si>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</si>
  <si>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</si>
  <si>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</si>
  <si>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</si>
  <si>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</si>
  <si>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</si>
  <si>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</si>
  <si>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</si>
  <si>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</si>
  <si>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</si>
  <si>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</si>
  <si>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</si>
  <si>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</si>
  <si>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</si>
  <si>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</si>
  <si>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</si>
  <si>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</si>
  <si>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</si>
  <si>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</si>
  <si>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</si>
  <si>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</si>
  <si>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</si>
  <si>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</si>
  <si>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</si>
  <si>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</si>
  <si>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</si>
  <si>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</si>
  <si>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</si>
  <si>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</si>
  <si>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</si>
  <si>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</si>
  <si>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</si>
  <si>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</si>
  <si>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</si>
  <si>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</si>
  <si>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</si>
  <si>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</si>
  <si>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</si>
  <si>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</si>
  <si>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</si>
  <si>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</si>
  <si>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</si>
  <si>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</si>
  <si>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</si>
  <si>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</si>
  <si>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</si>
  <si>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</si>
  <si>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</si>
  <si>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</si>
  <si>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</si>
  <si>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</si>
  <si>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</si>
  <si>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</si>
  <si>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</si>
  <si>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</si>
  <si>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</si>
  <si>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</si>
  <si>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</si>
  <si>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</si>
  <si>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</si>
  <si>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</si>
  <si>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</si>
  <si>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</si>
  <si>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</si>
  <si>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</si>
  <si>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</si>
  <si>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</si>
  <si>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</si>
  <si>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</si>
  <si>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</si>
  <si>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</si>
  <si>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</si>
  <si>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</si>
  <si>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</si>
  <si>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</si>
  <si>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</si>
  <si>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</si>
  <si>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</si>
  <si>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</si>
  <si>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</si>
  <si>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</si>
  <si>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</si>
  <si>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</si>
  <si>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</si>
  <si>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</si>
  <si>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</si>
  <si>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</si>
  <si>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</si>
  <si>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</si>
  <si>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</si>
  <si>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</si>
  <si>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</si>
  <si>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</si>
  <si>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</si>
  <si>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</si>
  <si>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</si>
  <si>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</si>
  <si>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</si>
  <si>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</si>
  <si>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</si>
  <si>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</si>
  <si>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</si>
  <si>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</si>
  <si>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</si>
  <si>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</si>
  <si>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</si>
  <si>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</si>
  <si>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</si>
  <si>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</si>
  <si>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</si>
  <si>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</si>
  <si>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</si>
  <si>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</si>
  <si>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</si>
  <si>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</si>
  <si>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</si>
  <si>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</si>
  <si>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</si>
  <si>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</si>
  <si>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</si>
  <si>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</si>
  <si>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</si>
  <si>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</si>
  <si>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</si>
  <si>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</si>
  <si>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</si>
  <si>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</si>
  <si>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</si>
  <si>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</si>
  <si>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</si>
  <si>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</si>
  <si>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</si>
  <si>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</si>
  <si>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</si>
  <si>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</si>
  <si>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</si>
  <si>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</si>
  <si>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</si>
  <si>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</si>
  <si>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</si>
  <si>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</si>
  <si>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</si>
  <si>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</si>
  <si>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</si>
  <si>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</si>
  <si>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</si>
  <si>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</si>
  <si>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</si>
  <si>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</si>
  <si>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</si>
  <si>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</si>
  <si>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</si>
  <si>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</si>
  <si>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</si>
  <si>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</si>
  <si>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</si>
  <si>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</si>
  <si>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</si>
  <si>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</si>
  <si>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</si>
  <si>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</si>
  <si>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</si>
  <si>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</si>
  <si>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</si>
  <si>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</si>
  <si>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</si>
  <si>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</si>
  <si>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</si>
  <si>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</si>
  <si>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</si>
  <si>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</si>
  <si>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</si>
  <si>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</si>
  <si>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</si>
  <si>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</si>
  <si>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</si>
  <si>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</si>
  <si>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</si>
  <si>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</si>
  <si>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</si>
  <si>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</si>
  <si>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</si>
  <si>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</si>
  <si>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</si>
  <si>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</si>
  <si>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</si>
  <si>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</si>
  <si>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</si>
  <si>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</si>
  <si>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</si>
  <si>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</si>
  <si>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</si>
  <si>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</si>
  <si>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</si>
  <si>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</si>
  <si>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</si>
  <si>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</si>
  <si>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</si>
  <si>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</si>
  <si>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</si>
  <si>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</si>
  <si>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</si>
  <si>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</si>
  <si>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</si>
  <si>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</si>
  <si>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</si>
  <si>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</si>
  <si>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</si>
  <si>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</si>
  <si>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</si>
  <si>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</si>
  <si>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</si>
  <si>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</si>
  <si>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</si>
  <si>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</si>
  <si>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</si>
  <si>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</si>
  <si>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</si>
  <si>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</si>
  <si>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</si>
  <si>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</si>
  <si>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</si>
  <si>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</si>
  <si>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</si>
  <si>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</si>
  <si>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</si>
  <si>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</si>
  <si>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</si>
  <si>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</si>
  <si>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</si>
  <si>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</si>
  <si>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</si>
  <si>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</si>
  <si>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</si>
  <si>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</si>
  <si>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</si>
  <si>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</si>
  <si>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</si>
  <si>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</si>
  <si>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</si>
  <si>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</si>
  <si>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</si>
  <si>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</si>
  <si>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</si>
  <si>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</si>
  <si>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</si>
  <si>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</si>
  <si>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</si>
  <si>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</si>
  <si>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</si>
  <si>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</si>
  <si>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</si>
  <si>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</si>
  <si>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</si>
  <si>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</si>
  <si>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</si>
  <si>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</si>
  <si>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</si>
  <si>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</si>
  <si>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</si>
  <si>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</si>
  <si>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</si>
  <si>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</si>
  <si>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</si>
  <si>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</si>
  <si>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</si>
  <si>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</si>
  <si>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</si>
  <si>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</si>
  <si>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</si>
  <si>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</si>
  <si>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</si>
  <si>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</si>
  <si>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</si>
  <si>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</si>
  <si>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</si>
  <si>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</si>
  <si>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</si>
  <si>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</si>
  <si>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</si>
  <si>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</si>
  <si>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</si>
  <si>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</si>
  <si>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</si>
  <si>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</si>
  <si>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</si>
  <si>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</si>
  <si>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</si>
  <si>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</si>
  <si>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</si>
  <si>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</si>
  <si>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</si>
  <si>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</si>
  <si>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</si>
  <si>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</si>
  <si>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</si>
  <si>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</si>
  <si>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</si>
  <si>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</si>
  <si>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</si>
  <si>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</si>
  <si>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</si>
  <si>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</si>
  <si>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</si>
  <si>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</si>
  <si>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</si>
  <si>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</si>
  <si>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</si>
  <si>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</si>
  <si>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</si>
  <si>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</si>
  <si>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</si>
  <si>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</si>
  <si>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</si>
  <si>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</si>
  <si>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</si>
  <si>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</si>
  <si>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</si>
  <si>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</si>
  <si>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</si>
  <si>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</si>
  <si>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</si>
  <si>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</si>
  <si>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</si>
  <si>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</si>
  <si>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</si>
  <si>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</si>
  <si>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</si>
  <si>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</si>
  <si>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</si>
  <si>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</si>
  <si>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</si>
  <si>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</si>
  <si>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</si>
  <si>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</si>
  <si>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</si>
  <si>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</si>
  <si>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</si>
  <si>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</si>
  <si>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</si>
  <si>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</si>
  <si>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</si>
  <si>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</si>
  <si>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</si>
  <si>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</si>
  <si>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</si>
  <si>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</si>
  <si>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</si>
  <si>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</si>
  <si>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</si>
  <si>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</si>
  <si>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</si>
  <si>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</si>
  <si>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</si>
  <si>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</si>
  <si>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</si>
  <si>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</si>
  <si>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</si>
  <si>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</si>
  <si>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</si>
  <si>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</si>
  <si>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</si>
  <si>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</si>
  <si>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</si>
  <si>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</si>
  <si>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</si>
  <si>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</si>
  <si>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</si>
  <si>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</si>
  <si>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</si>
  <si>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</si>
  <si>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</si>
  <si>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</si>
  <si>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</si>
  <si>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</si>
  <si>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</si>
  <si>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</si>
  <si>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</si>
  <si>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</si>
  <si>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</si>
  <si>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</si>
  <si>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</si>
  <si>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</si>
  <si>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</si>
  <si>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</si>
  <si>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</si>
  <si>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</si>
  <si>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</si>
  <si>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</si>
  <si>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</si>
  <si>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</si>
  <si>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</si>
  <si>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</si>
  <si>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</si>
  <si>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</si>
  <si>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</si>
  <si>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</si>
  <si>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</si>
  <si>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</si>
  <si>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</si>
  <si>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</si>
  <si>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</si>
  <si>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</si>
  <si>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</si>
  <si>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</si>
  <si>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</si>
  <si>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</si>
  <si>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</si>
  <si>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</si>
  <si>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</si>
  <si>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</si>
  <si>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</si>
  <si>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</si>
  <si>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</si>
  <si>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</si>
  <si>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</si>
  <si>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</si>
  <si>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</si>
  <si>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</si>
  <si>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</si>
  <si>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</si>
  <si>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</si>
  <si>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</si>
  <si>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</si>
  <si>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</si>
  <si>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</si>
  <si>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</si>
  <si>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</si>
  <si>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</si>
  <si>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</si>
  <si>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</si>
  <si>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</si>
  <si>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</si>
  <si>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</si>
  <si>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</si>
  <si>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</si>
  <si>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</si>
  <si>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</si>
  <si>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</si>
  <si>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</si>
  <si>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</si>
  <si>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</si>
  <si>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</si>
  <si>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</si>
  <si>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</si>
  <si>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</si>
  <si>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</si>
  <si>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</si>
  <si>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</si>
  <si>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</si>
  <si>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</si>
  <si>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</si>
  <si>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</si>
  <si>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</si>
  <si>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</si>
  <si>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</si>
  <si>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</si>
  <si>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</si>
  <si>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</si>
  <si>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</si>
  <si>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</si>
  <si>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</si>
  <si>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</si>
  <si>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</si>
  <si>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</si>
  <si>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</si>
  <si>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</si>
  <si>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</si>
  <si>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</si>
  <si>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</si>
  <si>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</si>
  <si>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</si>
  <si>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</si>
  <si>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</si>
  <si>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</si>
  <si>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</si>
  <si>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</si>
  <si>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</si>
  <si>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</si>
  <si>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</si>
  <si>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</si>
  <si>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</si>
  <si>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</si>
  <si>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</si>
  <si>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</si>
  <si>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</si>
  <si>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</si>
  <si>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</si>
  <si>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</si>
  <si>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</si>
  <si>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</si>
  <si>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</si>
  <si>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</si>
  <si>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</si>
  <si>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</si>
  <si>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</si>
  <si>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</si>
  <si>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</si>
  <si>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</si>
  <si>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</si>
  <si>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</si>
  <si>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</si>
  <si>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</si>
  <si>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</si>
  <si>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</si>
  <si>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</si>
  <si>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</si>
  <si>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</si>
  <si>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</si>
  <si>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</si>
  <si>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</si>
  <si>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</si>
  <si>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</si>
  <si>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</si>
  <si>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</si>
  <si>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</si>
  <si>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</si>
  <si>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</si>
  <si>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</si>
  <si>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</si>
  <si>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</si>
  <si>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</si>
  <si>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</si>
  <si>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</si>
  <si>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</si>
  <si>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</si>
  <si>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</si>
  <si>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</si>
  <si>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</si>
  <si>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</si>
  <si>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</si>
  <si>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</si>
  <si>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</si>
  <si>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</si>
  <si>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</si>
  <si>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</si>
  <si>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</si>
  <si>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</si>
  <si>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</si>
  <si>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</si>
  <si>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</si>
  <si>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</si>
  <si>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</si>
  <si>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</si>
  <si>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</si>
  <si>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</si>
  <si>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</si>
  <si>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</si>
  <si>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</si>
  <si>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</si>
  <si>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</si>
  <si>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</si>
  <si>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</si>
  <si>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</si>
  <si>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</si>
  <si>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</si>
  <si>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</si>
  <si>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</si>
  <si>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</si>
  <si>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</si>
  <si>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</si>
  <si>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</si>
  <si>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</si>
  <si>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</si>
  <si>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</si>
  <si>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</si>
  <si>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</si>
  <si>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</si>
  <si>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</si>
  <si>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</si>
  <si>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</si>
  <si>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</si>
  <si>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</si>
  <si>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</si>
  <si>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</si>
  <si>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</si>
  <si>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</si>
  <si>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</si>
  <si>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</si>
  <si>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</si>
  <si>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</si>
  <si>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</si>
  <si>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</si>
  <si>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</si>
  <si>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</si>
  <si>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</si>
  <si>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</si>
  <si>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</si>
  <si>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</si>
  <si>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</si>
  <si>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</si>
  <si>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</si>
  <si>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</si>
  <si>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</si>
  <si>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</si>
  <si>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</si>
  <si>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</si>
  <si>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</si>
  <si>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</si>
  <si>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</si>
  <si>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</si>
  <si>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</si>
  <si>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</si>
  <si>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</si>
  <si>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</si>
  <si>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</si>
  <si>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</si>
  <si>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</si>
  <si>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</si>
  <si>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</si>
  <si>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</si>
  <si>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</si>
  <si>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</si>
  <si>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</si>
  <si>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</si>
  <si>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</si>
  <si>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</si>
  <si>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</si>
  <si>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</si>
  <si>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</si>
  <si>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</si>
  <si>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</si>
  <si>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</si>
  <si>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</si>
  <si>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</si>
  <si>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</si>
  <si>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</si>
  <si>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</si>
  <si>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</si>
  <si>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</si>
  <si>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</si>
  <si>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</si>
  <si>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</si>
  <si>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</si>
  <si>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</si>
  <si>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</si>
  <si>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</si>
  <si>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</si>
  <si>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</si>
  <si>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</si>
  <si>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</si>
  <si>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</si>
  <si>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</si>
  <si>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</si>
  <si>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</si>
  <si>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</si>
  <si>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</si>
  <si>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</si>
  <si>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</si>
  <si>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</si>
  <si>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</si>
  <si>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</si>
  <si>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</si>
  <si>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</si>
  <si>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</si>
  <si>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</si>
  <si>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</si>
  <si>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</si>
  <si>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</si>
  <si>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</si>
  <si>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</si>
  <si>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</si>
  <si>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</si>
  <si>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</si>
  <si>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</si>
  <si>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</si>
  <si>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</si>
  <si>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</si>
  <si>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</si>
  <si>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</si>
  <si>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</si>
  <si>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</si>
  <si>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</si>
  <si>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</si>
  <si>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</si>
  <si>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</si>
  <si>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</si>
  <si>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</si>
  <si>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</si>
  <si>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</si>
  <si>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</si>
  <si>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</si>
  <si>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</si>
  <si>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</si>
  <si>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</si>
  <si>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</si>
  <si>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</si>
  <si>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</si>
  <si>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</si>
  <si>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</si>
  <si>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</si>
  <si>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</si>
  <si>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</si>
  <si>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</si>
  <si>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</si>
  <si>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</si>
  <si>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</si>
  <si>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</si>
  <si>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</si>
  <si>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</si>
  <si>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</si>
  <si>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</si>
  <si>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</si>
  <si>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</si>
  <si>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</si>
  <si>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</si>
  <si>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</si>
  <si>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</si>
  <si>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</si>
  <si>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</si>
  <si>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</si>
  <si>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</si>
  <si>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</si>
  <si>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</si>
  <si>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</si>
  <si>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</si>
  <si>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</si>
  <si>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</si>
  <si>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</si>
  <si>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</si>
  <si>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</si>
  <si>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</si>
  <si>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</si>
  <si>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</si>
  <si>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</si>
  <si>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</si>
  <si>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</si>
  <si>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</si>
  <si>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</si>
  <si>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</si>
  <si>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</si>
  <si>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</si>
  <si>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</si>
  <si>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</si>
  <si>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</si>
  <si>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</si>
  <si>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</si>
  <si>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</si>
  <si>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</si>
  <si>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</si>
  <si>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</si>
  <si>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</si>
  <si>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</si>
  <si>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</si>
  <si>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</si>
  <si>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</si>
  <si>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</si>
  <si>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</si>
  <si>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</si>
  <si>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</si>
  <si>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</si>
  <si>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</si>
  <si>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</si>
  <si>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</si>
  <si>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</si>
  <si>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</si>
  <si>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</si>
  <si>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</si>
  <si>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</si>
  <si>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</si>
  <si>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</si>
  <si>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</si>
  <si>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</si>
  <si>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</si>
  <si>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</si>
  <si>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</si>
  <si>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</si>
  <si>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</si>
  <si>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</si>
  <si>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</si>
  <si>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</si>
  <si>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</si>
  <si>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</si>
  <si>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</si>
  <si>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</si>
  <si>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</si>
  <si>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</si>
  <si>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</si>
  <si>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</si>
  <si>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</si>
  <si>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</si>
  <si>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</si>
  <si>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</si>
  <si>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</si>
  <si>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</si>
  <si>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</si>
  <si>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</si>
  <si>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</si>
  <si>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</si>
  <si>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</si>
  <si>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</si>
  <si>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</si>
  <si>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</si>
  <si>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</si>
  <si>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</si>
  <si>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</si>
  <si>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</si>
  <si>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</si>
  <si>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</si>
  <si>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</si>
  <si>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</si>
  <si>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</si>
  <si>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</si>
  <si>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</si>
  <si>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</si>
  <si>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</si>
  <si>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</si>
  <si>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</si>
  <si>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</si>
  <si>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</si>
  <si>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</si>
  <si>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</si>
  <si>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</si>
  <si>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</si>
  <si>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</si>
  <si>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</si>
  <si>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</si>
  <si>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</si>
  <si>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</si>
  <si>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</si>
  <si>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</si>
  <si>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</si>
  <si>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</si>
  <si>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</si>
  <si>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</si>
  <si>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</si>
  <si>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</si>
  <si>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</si>
  <si>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</si>
  <si>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</si>
  <si>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</si>
  <si>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</si>
  <si>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</si>
  <si>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</si>
  <si>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</si>
  <si>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</si>
  <si>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</si>
  <si>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</si>
  <si>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</si>
  <si>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</si>
  <si>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</si>
  <si>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</si>
  <si>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</si>
  <si>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</si>
  <si>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</si>
  <si>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</si>
  <si>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</si>
  <si>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</si>
  <si>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</si>
  <si>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</si>
  <si>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</si>
  <si>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</si>
  <si>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</si>
  <si>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</si>
  <si>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</si>
  <si>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</si>
  <si>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</si>
  <si>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</si>
  <si>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</si>
  <si>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</si>
  <si>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</si>
  <si>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</si>
  <si>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</si>
  <si>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</si>
  <si>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</si>
  <si>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</si>
  <si>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</si>
  <si>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</si>
  <si>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</si>
  <si>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</si>
  <si>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</si>
  <si>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</si>
  <si>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</si>
  <si>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</si>
  <si>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</si>
  <si>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</si>
  <si>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</si>
  <si>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</si>
  <si>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</si>
  <si>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</si>
  <si>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</si>
  <si>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</si>
  <si>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</si>
  <si>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</si>
  <si>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</si>
  <si>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</si>
  <si>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</si>
  <si>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</si>
  <si>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</si>
  <si>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</si>
  <si>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</si>
  <si>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</si>
  <si>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</si>
  <si>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</si>
  <si>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</si>
  <si>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</si>
  <si>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</si>
  <si>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</si>
  <si>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</si>
  <si>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</si>
  <si>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</si>
  <si>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</si>
  <si>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</si>
  <si>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</si>
  <si>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</si>
  <si>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</si>
  <si>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</si>
  <si>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</si>
  <si>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</si>
  <si>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</si>
  <si>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</si>
  <si>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</si>
  <si>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</si>
  <si>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</si>
  <si>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</si>
  <si>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</si>
  <si>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</si>
  <si>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</si>
  <si>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</si>
  <si>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</si>
  <si>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</si>
  <si>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</si>
  <si>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</si>
  <si>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</si>
  <si>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</si>
  <si>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</si>
  <si>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</si>
  <si>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</si>
  <si>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</si>
  <si>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</si>
  <si>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</si>
  <si>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</si>
  <si>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</si>
  <si>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</si>
  <si>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</si>
  <si>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</si>
  <si>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</si>
  <si>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</si>
  <si>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</si>
  <si>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</si>
  <si>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</si>
  <si>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</si>
  <si>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</si>
  <si>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</si>
  <si>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</si>
  <si>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</si>
  <si>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</si>
  <si>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</si>
  <si>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</si>
  <si>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</si>
  <si>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</si>
  <si>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</si>
  <si>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</si>
  <si>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</si>
  <si>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</si>
  <si>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</si>
  <si>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</si>
  <si>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</si>
  <si>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</si>
  <si>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</si>
  <si>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</si>
  <si>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</si>
  <si>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</si>
  <si>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</si>
  <si>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</si>
  <si>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</si>
  <si>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</si>
  <si>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</si>
  <si>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</si>
  <si>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</si>
  <si>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</si>
  <si>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</si>
  <si>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</si>
  <si>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</si>
  <si>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</si>
  <si>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</si>
  <si>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</si>
  <si>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</si>
  <si>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</si>
  <si>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</si>
  <si>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</si>
  <si>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</si>
  <si>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</si>
  <si>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</si>
  <si>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</si>
  <si>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</si>
  <si>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</si>
  <si>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</si>
  <si>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</si>
  <si>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</si>
  <si>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</si>
  <si>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</si>
  <si>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</si>
  <si>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</si>
  <si>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</si>
  <si>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</si>
  <si>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</si>
  <si>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</si>
  <si>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</si>
  <si>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</si>
  <si>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</si>
  <si>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</si>
  <si>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</si>
  <si>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</si>
  <si>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</si>
  <si>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</si>
  <si>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</si>
  <si>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</si>
  <si>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</si>
  <si>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</si>
  <si>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</si>
  <si>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</si>
  <si>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</si>
  <si>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</si>
  <si>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</si>
  <si>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</si>
  <si>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</si>
  <si>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</si>
  <si>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</si>
  <si>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</si>
  <si>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</si>
  <si>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</si>
  <si>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</si>
  <si>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</si>
  <si>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</si>
  <si>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</si>
  <si>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</si>
  <si>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</si>
  <si>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</si>
  <si>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</si>
  <si>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</si>
  <si>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</si>
  <si>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</si>
  <si>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</si>
  <si>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</si>
  <si>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</si>
  <si>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</si>
  <si>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</si>
  <si>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</si>
  <si>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</si>
  <si>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</si>
  <si>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</si>
  <si>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</si>
  <si>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</si>
  <si>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</si>
  <si>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</si>
  <si>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</si>
  <si>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</si>
  <si>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</si>
  <si>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</si>
  <si>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</si>
  <si>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</si>
  <si>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</si>
  <si>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</si>
  <si>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</si>
  <si>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</si>
  <si>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</si>
  <si>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</si>
  <si>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</si>
  <si>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</si>
  <si>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</si>
  <si>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</si>
  <si>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</si>
  <si>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</si>
  <si>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</si>
  <si>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</si>
  <si>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</si>
  <si>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</si>
  <si>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</si>
  <si>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</si>
  <si>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</si>
  <si>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</si>
  <si>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</si>
  <si>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</si>
  <si>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</si>
  <si>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</si>
  <si>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</si>
  <si>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</si>
  <si>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</si>
  <si>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</si>
  <si>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</si>
  <si>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</si>
  <si>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</si>
  <si>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</si>
  <si>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</si>
  <si>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</si>
  <si>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</si>
  <si>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</si>
  <si>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</si>
  <si>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</si>
  <si>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</si>
  <si>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</si>
  <si>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</si>
  <si>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</si>
  <si>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</si>
  <si>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</si>
  <si>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</si>
  <si>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</si>
  <si>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</si>
  <si>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</si>
  <si>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</si>
  <si>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</si>
  <si>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</si>
  <si>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</si>
  <si>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</si>
  <si>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</si>
  <si>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</si>
  <si>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</si>
  <si>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</si>
  <si>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</si>
  <si>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</si>
  <si>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</si>
  <si>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</si>
  <si>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</si>
  <si>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</si>
  <si>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</si>
  <si>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</si>
  <si>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</si>
  <si>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</si>
  <si>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</si>
  <si>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</si>
  <si>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</si>
  <si>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</si>
  <si>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</si>
  <si>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</si>
  <si>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</si>
  <si>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</si>
  <si>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</si>
  <si>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</si>
  <si>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</si>
  <si>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</si>
  <si>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</si>
  <si>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</si>
  <si>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</si>
  <si>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</si>
  <si>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</si>
  <si>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</si>
  <si>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</si>
  <si>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</si>
  <si>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</si>
  <si>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</si>
  <si>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</si>
  <si>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</si>
  <si>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</si>
  <si>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</si>
  <si>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</si>
  <si>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</si>
  <si>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</si>
  <si>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</si>
  <si>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</si>
  <si>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</si>
  <si>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</si>
  <si>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</si>
  <si>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</si>
  <si>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</si>
  <si>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</si>
  <si>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</si>
  <si>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</si>
  <si>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</si>
  <si>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</si>
  <si>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</si>
  <si>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</si>
  <si>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</si>
  <si>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</si>
  <si>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</si>
  <si>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</si>
  <si>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</si>
  <si>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</si>
  <si>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</si>
  <si>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</si>
  <si>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</si>
  <si>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</si>
  <si>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</si>
  <si>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</si>
  <si>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</si>
  <si>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</si>
  <si>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</si>
  <si>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</si>
  <si>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</si>
  <si>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</si>
  <si>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</si>
  <si>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</si>
  <si>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</si>
  <si>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</si>
  <si>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</si>
  <si>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</si>
  <si>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</si>
  <si>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</si>
  <si>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</si>
  <si>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</si>
  <si>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</si>
  <si>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</si>
  <si>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</si>
  <si>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</si>
  <si>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</si>
  <si>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</si>
  <si>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</si>
  <si>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</si>
  <si>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</si>
  <si>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</si>
  <si>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</si>
  <si>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</si>
  <si>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</si>
  <si>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</si>
  <si>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</si>
  <si>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</si>
  <si>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</si>
  <si>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</si>
  <si>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</si>
  <si>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</si>
  <si>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</si>
  <si>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</si>
  <si>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</si>
  <si>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</si>
  <si>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</si>
  <si>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</si>
  <si>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</si>
  <si>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</si>
  <si>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</si>
  <si>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</si>
  <si>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</si>
  <si>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</si>
  <si>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</si>
  <si>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</si>
  <si>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</si>
  <si>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</si>
  <si>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</si>
  <si>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</si>
  <si>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</si>
  <si>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</si>
  <si>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</si>
  <si>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</si>
  <si>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</si>
  <si>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</si>
  <si>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</si>
  <si>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</si>
  <si>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</si>
  <si>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</si>
  <si>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</si>
  <si>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</si>
  <si>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</si>
  <si>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</si>
  <si>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</si>
  <si>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</si>
  <si>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</si>
  <si>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</si>
  <si>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</si>
  <si>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</si>
  <si>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</si>
  <si>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</si>
  <si>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</si>
  <si>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</si>
  <si>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</si>
  <si>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</si>
  <si>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</si>
  <si>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</si>
  <si>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</si>
  <si>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</si>
  <si>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</si>
  <si>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</si>
  <si>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</si>
  <si>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</si>
  <si>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</si>
  <si>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</si>
  <si>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</si>
  <si>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</si>
  <si>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</si>
  <si>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</si>
  <si>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</si>
  <si>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</si>
  <si>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</si>
  <si>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</si>
  <si>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</si>
  <si>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</si>
  <si>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</si>
  <si>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</si>
  <si>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</si>
  <si>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</si>
  <si>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</si>
  <si>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</si>
  <si>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</si>
  <si>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</si>
  <si>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</si>
  <si>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</si>
  <si>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</si>
  <si>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</si>
  <si>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</si>
  <si>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</si>
  <si>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</si>
  <si>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</si>
  <si>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</si>
  <si>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</si>
  <si>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</si>
  <si>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</si>
  <si>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</si>
  <si>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</si>
  <si>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</si>
  <si>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</si>
  <si>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</si>
  <si>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</si>
  <si>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</si>
  <si>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</si>
  <si>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</si>
  <si>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</si>
  <si>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</si>
  <si>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</si>
  <si>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</si>
  <si>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</si>
  <si>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</si>
  <si>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</si>
  <si>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</si>
  <si>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</si>
  <si>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</si>
  <si>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</si>
  <si>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</si>
  <si>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</si>
  <si>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</si>
  <si>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</si>
  <si>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</si>
  <si>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</si>
  <si>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</si>
  <si>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</si>
  <si>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</si>
  <si>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</si>
  <si>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</si>
  <si>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</si>
  <si>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</si>
  <si>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</si>
  <si>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</si>
  <si>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</si>
  <si>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</si>
  <si>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</si>
  <si>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</si>
  <si>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</si>
  <si>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</si>
  <si>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</si>
  <si>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</si>
  <si>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</si>
  <si>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</si>
  <si>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</si>
  <si>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</si>
  <si>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</si>
  <si>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</si>
  <si>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</si>
  <si>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</si>
  <si>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</si>
  <si>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</si>
  <si>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</si>
  <si>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</si>
  <si>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</si>
  <si>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</si>
  <si>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</si>
  <si>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</si>
  <si>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</si>
  <si>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</si>
  <si>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</si>
  <si>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</si>
  <si>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</si>
  <si>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</si>
  <si>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</si>
  <si>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</si>
  <si>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</si>
  <si>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</si>
  <si>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</si>
  <si>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</si>
  <si>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</si>
  <si>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</si>
  <si>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</si>
  <si>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</si>
  <si>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</si>
  <si>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</si>
  <si>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</si>
  <si>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</si>
  <si>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</si>
  <si>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</si>
  <si>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</si>
  <si>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</si>
  <si>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</si>
  <si>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</si>
  <si>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</si>
  <si>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</si>
  <si>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</si>
  <si>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</si>
  <si>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</si>
  <si>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</si>
  <si>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</si>
  <si>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</si>
  <si>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</si>
  <si>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</si>
  <si>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</si>
  <si>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</si>
  <si>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</si>
  <si>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</si>
  <si>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</si>
  <si>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</si>
  <si>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</si>
  <si>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</si>
  <si>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</si>
  <si>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</si>
  <si>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</si>
  <si>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</si>
  <si>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</si>
  <si>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</si>
  <si>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</si>
  <si>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</si>
  <si>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</si>
  <si>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</si>
  <si>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</si>
  <si>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</si>
  <si>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</si>
  <si>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</si>
  <si>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</si>
  <si>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</si>
  <si>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</si>
  <si>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</si>
  <si>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</si>
  <si>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</si>
  <si>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</si>
  <si>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</si>
  <si>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</si>
  <si>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</si>
  <si>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</si>
  <si>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</si>
  <si>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</si>
  <si>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</si>
  <si>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</si>
  <si>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</si>
  <si>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</si>
  <si>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</si>
  <si>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</si>
  <si>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</si>
  <si>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</si>
  <si>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</si>
  <si>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</si>
  <si>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</si>
  <si>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</si>
  <si>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</si>
  <si>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</si>
  <si>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</si>
  <si>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</si>
  <si>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</si>
  <si>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</si>
  <si>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</si>
  <si>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</si>
  <si>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</si>
  <si>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</si>
  <si>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</si>
  <si>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</si>
  <si>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</si>
  <si>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</si>
  <si>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</si>
  <si>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</si>
  <si>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</si>
  <si>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</si>
  <si>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</si>
  <si>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</si>
  <si>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</si>
  <si>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</si>
  <si>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</si>
  <si>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</si>
  <si>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</si>
  <si>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</si>
  <si>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</si>
  <si>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</si>
  <si>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</si>
  <si>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</si>
  <si>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</si>
  <si>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</si>
  <si>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</si>
  <si>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</si>
  <si>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</si>
  <si>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</si>
  <si>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</si>
  <si>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</si>
  <si>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</si>
  <si>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</si>
  <si>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</si>
  <si>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</si>
  <si>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</si>
  <si>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</si>
  <si>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</si>
  <si>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</si>
  <si>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</si>
  <si>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</si>
  <si>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</si>
  <si>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</si>
  <si>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</si>
  <si>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</si>
  <si>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</si>
  <si>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</si>
  <si>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</si>
  <si>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</si>
  <si>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</si>
  <si>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</si>
  <si>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</si>
  <si>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</si>
  <si>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</si>
  <si>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</si>
  <si>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</si>
  <si>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</si>
  <si>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</si>
  <si>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</si>
  <si>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</si>
  <si>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</si>
  <si>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</si>
  <si>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</si>
  <si>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</si>
  <si>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</si>
  <si>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</si>
  <si>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</si>
  <si>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</si>
  <si>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</si>
  <si>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</si>
  <si>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</si>
  <si>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</si>
  <si>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</si>
  <si>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</si>
  <si>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</si>
  <si>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</si>
  <si>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</si>
  <si>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</si>
  <si>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</si>
  <si>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</si>
  <si>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</si>
  <si>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</si>
  <si>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</si>
  <si>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</si>
  <si>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</si>
  <si>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</si>
  <si>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</si>
  <si>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</si>
  <si>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</si>
  <si>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</si>
  <si>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</si>
  <si>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</si>
  <si>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</si>
  <si>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</si>
  <si>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</si>
  <si>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</si>
  <si>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</si>
  <si>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</si>
  <si>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</si>
  <si>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</si>
  <si>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</si>
  <si>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</si>
  <si>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</si>
  <si>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</si>
  <si>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</si>
  <si>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</si>
  <si>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</si>
  <si>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</si>
  <si>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</si>
  <si>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</si>
  <si>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</si>
  <si>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</si>
  <si>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</si>
  <si>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</si>
  <si>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</si>
  <si>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</si>
  <si>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</si>
  <si>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</si>
  <si>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</si>
  <si>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</si>
  <si>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</si>
  <si>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</si>
  <si>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</si>
  <si>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</si>
  <si>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</si>
  <si>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</si>
  <si>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</si>
  <si>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</si>
  <si>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</si>
  <si>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</si>
  <si>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</si>
  <si>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</si>
  <si>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</si>
  <si>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</si>
  <si>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</si>
  <si>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</si>
  <si>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</si>
  <si>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</si>
  <si>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</si>
  <si>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</si>
  <si>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</si>
  <si>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</si>
  <si>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</si>
  <si>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</si>
  <si>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</si>
  <si>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</si>
  <si>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</si>
  <si>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</si>
  <si>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</si>
  <si>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</si>
  <si>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</si>
  <si>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</si>
  <si>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</si>
  <si>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</si>
  <si>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</si>
  <si>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</si>
  <si>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</si>
  <si>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</si>
  <si>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</si>
  <si>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</si>
  <si>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</si>
  <si>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</si>
  <si>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</si>
  <si>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</si>
  <si>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</si>
  <si>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</si>
  <si>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</si>
  <si>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</si>
  <si>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</si>
  <si>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</si>
  <si>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</si>
  <si>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</si>
  <si>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</si>
  <si>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</si>
  <si>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</si>
  <si>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</si>
  <si>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</si>
  <si>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</si>
  <si>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</si>
  <si>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</si>
  <si>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</si>
  <si>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</si>
  <si>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</si>
  <si>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</si>
  <si>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</si>
  <si>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</si>
  <si>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</si>
  <si>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</si>
  <si>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</si>
  <si>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</si>
  <si>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</si>
  <si>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</si>
  <si>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</si>
  <si>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</si>
  <si>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</si>
  <si>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</si>
  <si>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</si>
  <si>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</si>
  <si>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</si>
  <si>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</si>
  <si>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</si>
  <si>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</si>
  <si>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</si>
  <si>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</si>
  <si>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</si>
  <si>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</si>
  <si>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</si>
  <si>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</si>
  <si>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</si>
  <si>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</si>
  <si>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</si>
  <si>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</si>
  <si>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</si>
  <si>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</si>
  <si>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</si>
  <si>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</si>
  <si>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</si>
  <si>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</si>
  <si>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</si>
  <si>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</si>
  <si>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</si>
  <si>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</si>
  <si>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</si>
  <si>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</si>
  <si>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</si>
  <si>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</si>
  <si>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</si>
  <si>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</si>
  <si>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</si>
  <si>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</si>
  <si>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</si>
  <si>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</si>
  <si>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</si>
  <si>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</si>
  <si>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</si>
  <si>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</si>
  <si>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</si>
  <si>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</si>
  <si>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</si>
  <si>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</si>
  <si>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</si>
  <si>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</si>
  <si>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</si>
  <si>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</si>
  <si>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</si>
  <si>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</si>
  <si>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</si>
  <si>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</si>
  <si>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</si>
  <si>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</si>
  <si>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</si>
  <si>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</si>
  <si>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</si>
  <si>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</si>
  <si>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</si>
  <si>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</si>
  <si>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</si>
  <si>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</si>
  <si>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</si>
  <si>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</si>
  <si>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</si>
  <si>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</si>
  <si>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</si>
  <si>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</si>
  <si>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</si>
  <si>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</si>
  <si>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</si>
  <si>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</si>
  <si>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</si>
  <si>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</si>
  <si>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</si>
  <si>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</si>
  <si>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</si>
  <si>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</si>
  <si>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</si>
  <si>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</si>
  <si>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</si>
  <si>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</si>
  <si>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</si>
  <si>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</si>
  <si>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</si>
  <si>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</si>
  <si>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</si>
  <si>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</si>
  <si>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</si>
  <si>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</si>
  <si>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</si>
  <si>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</si>
  <si>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</si>
  <si>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</si>
  <si>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</si>
  <si>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</si>
  <si>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</si>
  <si>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</si>
  <si>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</si>
  <si>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</si>
  <si>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</si>
  <si>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</si>
  <si>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</si>
  <si>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</si>
  <si>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</si>
  <si>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</si>
  <si>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</si>
  <si>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</si>
  <si>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</si>
  <si>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</si>
  <si>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</si>
  <si>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</si>
  <si>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</si>
  <si>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</si>
  <si>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</si>
  <si>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</si>
  <si>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</si>
  <si>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</si>
  <si>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</si>
  <si>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</si>
  <si>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</si>
  <si>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</si>
  <si>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</si>
  <si>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</si>
  <si>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</si>
  <si>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</si>
  <si>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</si>
  <si>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</si>
  <si>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</si>
  <si>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</si>
  <si>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</si>
  <si>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</si>
  <si>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</si>
  <si>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</si>
  <si>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</si>
  <si>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</si>
  <si>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</si>
  <si>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</si>
  <si>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</si>
  <si>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</si>
  <si>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</si>
  <si>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</si>
  <si>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</si>
  <si>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</si>
  <si>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</si>
  <si>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</si>
  <si>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</si>
  <si>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</si>
  <si>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</si>
  <si>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</si>
  <si>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</si>
  <si>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</si>
  <si>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</si>
  <si>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</si>
  <si>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</si>
  <si>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</si>
  <si>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</si>
  <si>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</si>
  <si>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</si>
  <si>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</si>
  <si>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</si>
  <si>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</si>
  <si>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</si>
  <si>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</si>
  <si>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</si>
  <si>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</si>
  <si>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</si>
  <si>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</si>
  <si>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</si>
  <si>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</si>
  <si>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</si>
  <si>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</si>
  <si>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</si>
  <si>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</si>
  <si>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</si>
  <si>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</si>
  <si>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</si>
  <si>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</si>
  <si>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</si>
  <si>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</si>
  <si>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</si>
  <si>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</si>
  <si>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</si>
  <si>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</si>
  <si>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</si>
  <si>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</si>
  <si>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</si>
  <si>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</si>
  <si>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</si>
  <si>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</si>
  <si>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</si>
  <si>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</si>
  <si>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</si>
  <si>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</si>
  <si>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</si>
  <si>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</si>
  <si>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</si>
  <si>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</si>
  <si>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</si>
  <si>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</si>
  <si>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</si>
  <si>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</si>
  <si>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</si>
  <si>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</si>
  <si>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</si>
  <si>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</si>
  <si>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</si>
  <si>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</si>
  <si>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</si>
  <si>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</si>
  <si>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</si>
  <si>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</si>
  <si>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</si>
  <si>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</si>
  <si>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</si>
  <si>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</si>
  <si>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</si>
  <si>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</si>
  <si>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</si>
  <si>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</si>
  <si>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</si>
  <si>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</si>
  <si>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</si>
  <si>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</si>
  <si>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</si>
  <si>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</si>
  <si>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</si>
  <si>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</si>
  <si>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</si>
  <si>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</si>
  <si>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</si>
  <si>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</si>
  <si>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</si>
  <si>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</si>
  <si>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</si>
  <si>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</si>
  <si>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</si>
  <si>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</si>
  <si>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</si>
  <si>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</si>
  <si>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</si>
  <si>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</si>
  <si>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</si>
  <si>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</si>
  <si>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</si>
  <si>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</si>
  <si>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</si>
  <si>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</si>
  <si>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</si>
  <si>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</si>
  <si>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</si>
  <si>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</si>
  <si>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</si>
  <si>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</si>
  <si>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</si>
  <si>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</si>
  <si>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</si>
  <si>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</si>
  <si>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</si>
  <si>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</si>
  <si>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</si>
  <si>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</si>
  <si>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</si>
  <si>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</si>
  <si>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</si>
  <si>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</si>
  <si>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</si>
  <si>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</si>
  <si>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</si>
  <si>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</si>
  <si>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</si>
  <si>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</si>
  <si>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</si>
  <si>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</si>
  <si>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</si>
  <si>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</si>
  <si>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</si>
  <si>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</si>
  <si>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</si>
  <si>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</si>
  <si>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</si>
  <si>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</si>
  <si>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</si>
  <si>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</si>
  <si>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</si>
  <si>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</si>
  <si>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</si>
  <si>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</si>
  <si>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</si>
  <si>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</si>
  <si>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</si>
  <si>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</si>
  <si>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</si>
  <si>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</si>
  <si>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</si>
  <si>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</si>
  <si>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</si>
  <si>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</si>
  <si>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</si>
  <si>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</si>
  <si>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</si>
  <si>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</si>
  <si>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</si>
  <si>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</si>
  <si>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</si>
  <si>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</si>
  <si>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</si>
  <si>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</si>
  <si>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</si>
  <si>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</si>
  <si>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</si>
  <si>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</si>
  <si>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</si>
  <si>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</si>
  <si>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</si>
  <si>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</si>
  <si>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</si>
  <si>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</si>
  <si>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</si>
  <si>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</si>
  <si>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</si>
  <si>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</si>
  <si>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</si>
  <si>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</si>
  <si>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</si>
  <si>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</si>
  <si>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</si>
  <si>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</si>
  <si>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</si>
  <si>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</si>
  <si>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</si>
  <si>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</si>
  <si>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</si>
  <si>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</si>
  <si>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</si>
  <si>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</si>
  <si>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</si>
  <si>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</si>
  <si>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</si>
  <si>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</si>
  <si>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</si>
  <si>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</si>
  <si>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</si>
  <si>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</si>
  <si>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</si>
  <si>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</si>
  <si>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</si>
  <si>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</si>
  <si>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</si>
  <si>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</si>
  <si>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</si>
  <si>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</si>
  <si>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</si>
  <si>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</si>
  <si>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</si>
  <si>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</si>
  <si>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</si>
  <si>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</si>
  <si>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</si>
  <si>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</si>
  <si>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</si>
  <si>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</si>
  <si>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</si>
  <si>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</si>
  <si>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</si>
  <si>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</si>
  <si>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</si>
  <si>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</si>
  <si>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</si>
  <si>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</si>
  <si>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</si>
  <si>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</si>
  <si>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</si>
  <si>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</si>
  <si>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</si>
  <si>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</si>
  <si>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</si>
  <si>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</si>
  <si>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</si>
  <si>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</si>
  <si>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</si>
  <si>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</si>
  <si>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</si>
  <si>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</si>
  <si>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</si>
  <si>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</si>
  <si>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</si>
  <si>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</si>
  <si>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</si>
  <si>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</si>
  <si>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</si>
  <si>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</si>
  <si>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</si>
  <si>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</si>
  <si>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</si>
  <si>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</si>
  <si>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</si>
  <si>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</si>
  <si>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</si>
  <si>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</si>
  <si>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</si>
  <si>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</si>
  <si>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</si>
  <si>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</si>
  <si>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</si>
  <si>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</si>
  <si>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</si>
  <si>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</si>
  <si>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</si>
  <si>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</si>
  <si>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</si>
  <si>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</si>
  <si>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</si>
  <si>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</si>
  <si>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</si>
  <si>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</si>
  <si>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</si>
  <si>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</si>
  <si>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</si>
  <si>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</si>
  <si>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</si>
  <si>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</si>
  <si>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</si>
  <si>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</si>
  <si>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</si>
  <si>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</si>
  <si>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</si>
  <si>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</si>
  <si>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</si>
  <si>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</si>
  <si>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</si>
  <si>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</si>
  <si>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</si>
  <si>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</si>
  <si>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</si>
  <si>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</si>
  <si>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</si>
  <si>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</si>
  <si>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</si>
  <si>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</si>
  <si>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</si>
  <si>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</si>
  <si>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</si>
  <si>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</si>
  <si>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</si>
  <si>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</si>
  <si>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</si>
  <si>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</si>
  <si>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</si>
  <si>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</si>
  <si>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</si>
  <si>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</si>
  <si>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</si>
  <si>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</si>
  <si>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</si>
  <si>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</si>
  <si>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</si>
  <si>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</si>
  <si>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</si>
  <si>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</si>
  <si>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</si>
  <si>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</si>
  <si>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</si>
  <si>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</si>
  <si>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</si>
  <si>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</si>
  <si>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</si>
  <si>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</si>
  <si>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</si>
  <si>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</si>
  <si>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</si>
  <si>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</si>
  <si>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</si>
  <si>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</si>
  <si>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</si>
  <si>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</si>
  <si>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</si>
  <si>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</si>
  <si>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</si>
  <si>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</si>
  <si>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</si>
  <si>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</si>
  <si>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</si>
  <si>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</si>
  <si>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</si>
  <si>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</si>
  <si>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</si>
  <si>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</si>
  <si>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</si>
  <si>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</si>
  <si>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</si>
  <si>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</si>
  <si>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</si>
  <si>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</si>
  <si>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</si>
  <si>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</si>
  <si>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</si>
  <si>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</si>
  <si>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</si>
  <si>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</si>
  <si>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</si>
  <si>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</si>
  <si>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</si>
  <si>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</si>
  <si>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</si>
  <si>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</si>
  <si>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</si>
  <si>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</si>
  <si>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</si>
  <si>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</si>
  <si>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</si>
  <si>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</si>
  <si>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</si>
  <si>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</si>
  <si>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</si>
  <si>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</si>
  <si>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</si>
  <si>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</si>
  <si>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</si>
  <si>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</si>
  <si>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</si>
  <si>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</si>
  <si>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</si>
  <si>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</si>
  <si>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</si>
  <si>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</si>
  <si>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</si>
  <si>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</si>
  <si>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</si>
  <si>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</si>
  <si>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</si>
  <si>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</si>
  <si>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</si>
  <si>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</si>
  <si>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</si>
  <si>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</si>
  <si>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</si>
  <si>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</si>
  <si>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</si>
  <si>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</si>
  <si>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</si>
  <si>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</si>
  <si>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</si>
  <si>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</si>
  <si>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</si>
  <si>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</si>
  <si>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</si>
  <si>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</si>
  <si>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</si>
  <si>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</si>
  <si>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</si>
  <si>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</si>
  <si>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</si>
  <si>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</si>
  <si>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</si>
  <si>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</si>
  <si>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</si>
  <si>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</si>
  <si>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</si>
  <si>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</si>
  <si>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</si>
  <si>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</si>
  <si>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</si>
  <si>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</si>
  <si>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</si>
  <si>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</si>
  <si>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</si>
  <si>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</si>
  <si>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</si>
  <si>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</si>
  <si>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</si>
  <si>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</si>
  <si>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</si>
  <si>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</si>
  <si>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</si>
  <si>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</si>
  <si>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</si>
  <si>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</si>
  <si>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</si>
  <si>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</si>
  <si>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</si>
  <si>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</si>
  <si>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</si>
  <si>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</si>
  <si>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</si>
  <si>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</si>
  <si>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</si>
  <si>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</si>
  <si>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</si>
  <si>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</si>
  <si>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</si>
  <si>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</si>
  <si>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</si>
  <si>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</si>
  <si>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</si>
  <si>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</si>
  <si>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</si>
  <si>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</si>
  <si>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</si>
  <si>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</si>
  <si>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</si>
  <si>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</si>
  <si>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</si>
  <si>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</si>
  <si>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</si>
  <si>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</si>
  <si>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</si>
  <si>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</si>
  <si>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</si>
  <si>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</si>
  <si>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</si>
  <si>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</si>
  <si>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</si>
  <si>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</si>
  <si>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</si>
  <si>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</si>
  <si>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</si>
  <si>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</si>
  <si>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</si>
  <si>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</si>
  <si>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</si>
  <si>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</si>
  <si>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</si>
  <si>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</si>
  <si>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</si>
  <si>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</si>
  <si>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</si>
  <si>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</si>
  <si>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</si>
  <si>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</si>
  <si>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</si>
  <si>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</si>
  <si>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</si>
  <si>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</si>
  <si>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</si>
  <si>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</si>
  <si>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</si>
  <si>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</si>
  <si>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</si>
  <si>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</si>
  <si>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</si>
  <si>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</si>
  <si>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</si>
  <si>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</si>
  <si>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</si>
  <si>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</si>
  <si>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</si>
  <si>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</si>
  <si>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</si>
  <si>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</si>
  <si>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</si>
  <si>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</si>
  <si>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</si>
  <si>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</si>
  <si>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</si>
  <si>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</si>
  <si>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</si>
  <si>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</si>
  <si>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</si>
  <si>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</si>
  <si>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</si>
  <si>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</si>
  <si>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</si>
  <si>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</si>
  <si>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</si>
  <si>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</si>
  <si>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</si>
  <si>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</si>
  <si>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</si>
  <si>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</si>
  <si>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</si>
  <si>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</si>
  <si>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</si>
  <si>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</si>
  <si>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</si>
  <si>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</si>
  <si>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</si>
  <si>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</si>
  <si>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</si>
  <si>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</si>
  <si>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</si>
  <si>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</si>
  <si>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</si>
  <si>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</si>
  <si>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</si>
  <si>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</si>
  <si>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</si>
  <si>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</si>
  <si>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</si>
  <si>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</si>
  <si>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</si>
  <si>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</si>
  <si>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</si>
  <si>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</si>
  <si>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</si>
  <si>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</si>
  <si>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</si>
  <si>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</si>
  <si>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</si>
  <si>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</si>
  <si>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</si>
  <si>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</si>
  <si>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</si>
  <si>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</si>
  <si>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</si>
  <si>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</si>
  <si>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</si>
  <si>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</si>
  <si>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</si>
  <si>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</si>
  <si>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</si>
  <si>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</si>
  <si>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</si>
  <si>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</si>
  <si>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</si>
  <si>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</si>
  <si>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</si>
  <si>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</si>
  <si>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</si>
  <si>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</si>
  <si>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</si>
  <si>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</si>
  <si>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</si>
  <si>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</si>
  <si>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</si>
  <si>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</si>
  <si>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</si>
  <si>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</si>
  <si>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</si>
  <si>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</si>
  <si>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</si>
  <si>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</si>
  <si>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</si>
  <si>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</si>
  <si>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</si>
  <si>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</si>
  <si>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</si>
  <si>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</si>
  <si>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</si>
  <si>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</si>
  <si>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</si>
  <si>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</si>
  <si>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</si>
  <si>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</si>
  <si>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</si>
  <si>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</si>
  <si>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</si>
  <si>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</si>
  <si>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</si>
  <si>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</si>
  <si>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</si>
  <si>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</si>
  <si>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</si>
  <si>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</si>
  <si>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</si>
  <si>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</si>
  <si>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</si>
  <si>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</si>
  <si>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</si>
  <si>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</si>
  <si>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</si>
  <si>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</si>
  <si>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</si>
  <si>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</si>
  <si>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</si>
  <si>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</si>
  <si>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</si>
  <si>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</si>
  <si>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</si>
  <si>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</si>
  <si>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</si>
  <si>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</si>
  <si>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</si>
  <si>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</si>
  <si>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</si>
  <si>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</si>
  <si>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</si>
  <si>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</si>
  <si>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</si>
  <si>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</si>
  <si>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</si>
  <si>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</si>
  <si>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</si>
  <si>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</si>
  <si>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</si>
  <si>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</si>
  <si>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</si>
  <si>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</si>
  <si>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</si>
  <si>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</si>
  <si>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</si>
  <si>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</si>
  <si>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</si>
  <si>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</si>
  <si>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</si>
  <si>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</si>
  <si>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</si>
  <si>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</si>
  <si>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</si>
  <si>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</si>
  <si>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</si>
  <si>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</si>
  <si>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</si>
  <si>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</si>
  <si>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</si>
  <si>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</si>
  <si>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</si>
  <si>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</si>
  <si>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</si>
  <si>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</si>
  <si>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</si>
  <si>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</si>
  <si>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</si>
  <si>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</si>
  <si>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</si>
  <si>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</si>
  <si>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</si>
  <si>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</si>
  <si>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</si>
  <si>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</si>
  <si>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</si>
  <si>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</si>
  <si>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</si>
  <si>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</si>
  <si>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</si>
  <si>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</si>
  <si>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</si>
  <si>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</si>
  <si>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</si>
  <si>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</si>
  <si>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</si>
  <si>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</si>
  <si>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</si>
  <si>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</si>
  <si>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</si>
  <si>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</si>
  <si>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</si>
  <si>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</si>
  <si>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</si>
  <si>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</si>
  <si>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</si>
  <si>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</si>
  <si>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</si>
  <si>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</si>
  <si>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</si>
  <si>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</si>
  <si>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</si>
  <si>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</si>
  <si>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</si>
  <si>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</si>
  <si>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</si>
  <si>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</si>
  <si>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</si>
  <si>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</si>
  <si>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</si>
  <si>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</si>
  <si>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</si>
  <si>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</si>
  <si>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</si>
  <si>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</si>
  <si>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</si>
  <si>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</si>
  <si>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</si>
  <si>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</si>
  <si>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</si>
  <si>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</si>
  <si>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</si>
  <si>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</si>
  <si>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</si>
  <si>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</si>
  <si>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</si>
  <si>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</si>
  <si>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</si>
  <si>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</si>
  <si>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</si>
  <si>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</si>
  <si>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</si>
  <si>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</si>
  <si>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</si>
  <si>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</si>
  <si>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</si>
  <si>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</si>
  <si>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</si>
  <si>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</si>
  <si>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</si>
  <si>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</si>
  <si>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</si>
  <si>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</si>
  <si>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</si>
  <si>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</si>
  <si>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</si>
  <si>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</si>
  <si>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</si>
  <si>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</si>
  <si>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</si>
  <si>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</si>
  <si>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</si>
  <si>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</si>
  <si>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</si>
  <si>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</si>
  <si>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</si>
  <si>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</si>
  <si>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</si>
  <si>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</si>
  <si>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</si>
  <si>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</si>
  <si>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</si>
  <si>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</si>
  <si>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</si>
  <si>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</si>
  <si>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</si>
  <si>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</si>
  <si>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</si>
  <si>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</si>
  <si>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</si>
  <si>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</si>
  <si>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</si>
  <si>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</si>
  <si>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</si>
  <si>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</si>
  <si>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</si>
  <si>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</si>
  <si>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</si>
  <si>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</si>
  <si>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</si>
  <si>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</si>
  <si>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</si>
  <si>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</si>
  <si>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</si>
  <si>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</si>
  <si>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</si>
  <si>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</si>
  <si>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</si>
  <si>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</si>
  <si>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</si>
  <si>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</si>
  <si>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</si>
  <si>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</si>
  <si>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</si>
  <si>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</si>
  <si>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</si>
  <si>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</si>
  <si>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</si>
  <si>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</si>
  <si>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</si>
  <si>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</si>
  <si>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</si>
  <si>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</si>
  <si>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</si>
  <si>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</si>
  <si>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</si>
  <si>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</si>
  <si>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</si>
  <si>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</si>
  <si>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</si>
  <si>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</si>
  <si>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</si>
  <si>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</si>
  <si>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</si>
  <si>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</si>
  <si>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</si>
  <si>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</si>
  <si>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</si>
  <si>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</si>
  <si>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</si>
  <si>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</si>
  <si>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</si>
  <si>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</si>
  <si>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</si>
  <si>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</si>
  <si>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</si>
  <si>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</si>
  <si>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</si>
  <si>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</si>
  <si>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</si>
  <si>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</si>
  <si>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</si>
  <si>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</si>
  <si>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</si>
  <si>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</si>
  <si>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</si>
  <si>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</si>
  <si>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</si>
  <si>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</si>
  <si>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</si>
  <si>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</si>
  <si>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</si>
  <si>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</si>
  <si>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</si>
  <si>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</si>
  <si>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</si>
  <si>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</si>
  <si>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</si>
  <si>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</si>
  <si>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</si>
  <si>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</si>
  <si>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</si>
  <si>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</si>
  <si>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</si>
  <si>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</si>
  <si>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</si>
  <si>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</si>
  <si>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</si>
  <si>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</si>
  <si>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</si>
  <si>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</si>
  <si>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</si>
  <si>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</si>
  <si>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</si>
  <si>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</si>
  <si>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</si>
  <si>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</si>
  <si>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</si>
  <si>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</si>
  <si>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</si>
  <si>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</si>
  <si>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</si>
  <si>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</si>
  <si>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</si>
  <si>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</si>
  <si>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</si>
  <si>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</si>
  <si>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</si>
  <si>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</si>
  <si>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</si>
  <si>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</si>
  <si>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</si>
  <si>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</si>
  <si>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</si>
  <si>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</si>
  <si>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</si>
  <si>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</si>
  <si>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</si>
  <si>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</si>
  <si>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</si>
  <si>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</si>
  <si>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</si>
  <si>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</si>
  <si>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</si>
  <si>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</si>
  <si>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</si>
  <si>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</si>
  <si>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</si>
  <si>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</si>
  <si>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</si>
  <si>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</si>
  <si>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</si>
  <si>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</si>
  <si>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</si>
  <si>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</si>
  <si>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</si>
  <si>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</si>
  <si>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</si>
  <si>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</si>
  <si>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</si>
  <si>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</si>
  <si>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</si>
  <si>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</si>
  <si>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</si>
  <si>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</si>
  <si>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</si>
  <si>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</si>
  <si>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</si>
  <si>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</si>
  <si>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</si>
  <si>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</si>
  <si>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</si>
  <si>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</si>
  <si>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</si>
  <si>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</si>
  <si>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</si>
  <si>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</si>
  <si>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</si>
  <si>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</si>
  <si>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</si>
  <si>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</si>
  <si>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</si>
  <si>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</si>
  <si>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</si>
  <si>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</si>
  <si>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</si>
  <si>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</si>
  <si>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</si>
  <si>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</si>
  <si>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</si>
  <si>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</si>
  <si>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</si>
  <si>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</si>
  <si>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</si>
  <si>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</si>
  <si>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</si>
  <si>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</si>
  <si>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</si>
  <si>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</si>
  <si>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</si>
  <si>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</si>
  <si>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</si>
  <si>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</si>
  <si>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</si>
  <si>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</si>
  <si>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</si>
  <si>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</si>
  <si>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</si>
  <si>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</si>
  <si>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</si>
  <si>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</si>
  <si>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</si>
  <si>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</si>
  <si>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</si>
  <si>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</si>
  <si>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</si>
  <si>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</si>
  <si>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</si>
  <si>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</si>
  <si>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</si>
  <si>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</si>
  <si>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</si>
  <si>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</si>
  <si>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</si>
  <si>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</si>
  <si>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</si>
  <si>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</si>
  <si>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</si>
  <si>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</si>
  <si>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</si>
  <si>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</si>
  <si>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</si>
  <si>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</si>
  <si>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</si>
  <si>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</si>
  <si>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</si>
  <si>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</si>
  <si>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</si>
  <si>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</si>
  <si>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</si>
  <si>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</si>
  <si>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</si>
  <si>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</si>
  <si>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</si>
  <si>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</si>
  <si>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</si>
  <si>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</si>
  <si>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</si>
  <si>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</si>
  <si>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</si>
  <si>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</si>
  <si>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</si>
  <si>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</si>
  <si>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</si>
  <si>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</si>
  <si>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</si>
  <si>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</si>
  <si>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</si>
  <si>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</si>
  <si>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</si>
  <si>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</si>
  <si>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</si>
  <si>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</si>
  <si>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</si>
  <si>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</si>
  <si>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</si>
  <si>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</si>
  <si>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</si>
  <si>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</si>
  <si>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</si>
  <si>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</si>
  <si>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</si>
  <si>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</si>
  <si>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</si>
  <si>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</si>
  <si>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</si>
  <si>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</si>
  <si>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</si>
  <si>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</si>
  <si>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</si>
  <si>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</si>
  <si>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</si>
  <si>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</si>
  <si>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</si>
  <si>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</si>
  <si>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</si>
  <si>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</si>
  <si>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</si>
  <si>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</si>
  <si>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</si>
  <si>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</si>
  <si>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</si>
  <si>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</si>
  <si>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</si>
  <si>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</si>
  <si>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</si>
  <si>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</si>
  <si>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</si>
  <si>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</si>
  <si>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</si>
  <si>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</si>
  <si>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</si>
  <si>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</si>
  <si>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</si>
  <si>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</si>
  <si>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</si>
  <si>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</si>
  <si>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</si>
  <si>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</si>
  <si>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</si>
  <si>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</si>
  <si>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</si>
  <si>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</si>
  <si>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</si>
  <si>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</si>
  <si>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</si>
  <si>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</si>
  <si>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</si>
  <si>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</si>
  <si>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</si>
  <si>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</si>
  <si>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</si>
  <si>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</si>
  <si>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</si>
  <si>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</si>
  <si>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</si>
  <si>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</si>
  <si>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</si>
  <si>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</si>
  <si>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</si>
  <si>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</si>
  <si>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</si>
  <si>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</si>
  <si>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</si>
  <si>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</si>
  <si>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</si>
  <si>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</si>
  <si>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</si>
  <si>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</si>
  <si>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</si>
  <si>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</si>
  <si>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</si>
  <si>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</si>
  <si>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</si>
  <si>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</si>
  <si>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</si>
  <si>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</si>
  <si>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</si>
  <si>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</si>
  <si>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</si>
  <si>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</si>
  <si>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</si>
  <si>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</si>
  <si>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</si>
  <si>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</si>
  <si>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</si>
  <si>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</si>
  <si>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</si>
  <si>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</si>
  <si>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</si>
  <si>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</si>
  <si>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</si>
  <si>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</si>
  <si>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</si>
  <si>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</si>
  <si>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</si>
  <si>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</si>
  <si>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</si>
  <si>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</si>
  <si>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</si>
  <si>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</si>
  <si>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</si>
  <si>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</si>
  <si>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</si>
  <si>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</si>
  <si>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</si>
  <si>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</si>
  <si>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</si>
  <si>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</si>
  <si>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</si>
  <si>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</si>
  <si>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</si>
  <si>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</si>
  <si>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</si>
  <si>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</si>
  <si>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</si>
  <si>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</si>
  <si>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</si>
  <si>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</si>
  <si>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</si>
  <si>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</si>
  <si>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</si>
  <si>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</si>
  <si>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</si>
  <si>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</si>
  <si>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</si>
  <si>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</si>
  <si>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</si>
  <si>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</si>
  <si>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</si>
  <si>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</si>
  <si>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</si>
  <si>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</si>
  <si>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</si>
  <si>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</si>
  <si>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</si>
  <si>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</si>
  <si>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</si>
  <si>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</si>
  <si>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</si>
  <si>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</si>
  <si>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</si>
  <si>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</si>
  <si>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</si>
  <si>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</si>
  <si>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</si>
  <si>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</si>
  <si>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</si>
  <si>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</si>
  <si>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</si>
  <si>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</si>
  <si>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</si>
  <si>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</si>
  <si>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</si>
  <si>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</si>
  <si>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</si>
  <si>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</si>
  <si>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</si>
  <si>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</si>
  <si>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</si>
  <si>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</si>
  <si>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</si>
  <si>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</si>
  <si>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</si>
  <si>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</si>
  <si>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</si>
  <si>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</si>
  <si>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</si>
  <si>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</si>
  <si>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</si>
  <si>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</si>
  <si>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</si>
  <si>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</si>
  <si>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</si>
  <si>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</si>
  <si>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</si>
  <si>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</si>
  <si>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</si>
  <si>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</si>
  <si>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</si>
  <si>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</si>
  <si>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</si>
  <si>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</si>
  <si>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</si>
  <si>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</si>
  <si>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</si>
  <si>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</si>
  <si>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</si>
  <si>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</si>
  <si>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</si>
  <si>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</si>
  <si>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</si>
  <si>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</si>
  <si>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</si>
  <si>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</si>
  <si>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</si>
  <si>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</si>
  <si>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</si>
  <si>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</si>
  <si>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</si>
  <si>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</si>
  <si>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</si>
  <si>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</si>
  <si>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</si>
  <si>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</si>
  <si>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</si>
  <si>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</si>
  <si>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</si>
  <si>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</si>
  <si>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</si>
  <si>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</si>
  <si>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</si>
  <si>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</si>
  <si>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</si>
  <si>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</si>
  <si>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</si>
  <si>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</si>
  <si>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</si>
  <si>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</si>
  <si>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</si>
  <si>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</si>
  <si>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</si>
  <si>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</si>
  <si>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</si>
  <si>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</si>
  <si>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</si>
  <si>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</si>
  <si>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</si>
  <si>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</si>
  <si>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</si>
  <si>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</si>
  <si>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</si>
  <si>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</si>
  <si>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</si>
  <si>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</si>
  <si>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</si>
  <si>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</si>
  <si>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</si>
  <si>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</si>
  <si>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</si>
  <si>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</si>
  <si>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</si>
  <si>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</si>
  <si>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</si>
  <si>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</si>
  <si>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</si>
  <si>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</si>
  <si>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</si>
  <si>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</si>
  <si>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</si>
  <si>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</si>
  <si>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</si>
  <si>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</si>
  <si>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</si>
  <si>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</si>
  <si>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</si>
  <si>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</si>
  <si>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</si>
  <si>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</si>
  <si>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</si>
  <si>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</si>
  <si>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</si>
  <si>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</si>
  <si>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</si>
  <si>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</si>
  <si>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</si>
  <si>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</si>
  <si>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</si>
  <si>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</si>
  <si>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</si>
  <si>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</si>
  <si>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</si>
  <si>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</si>
  <si>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</si>
  <si>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</si>
  <si>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</si>
  <si>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</si>
  <si>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</si>
  <si>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</si>
  <si>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</si>
  <si>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</si>
  <si>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</si>
  <si>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</si>
  <si>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</si>
  <si>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</si>
  <si>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</si>
  <si>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</si>
  <si>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</si>
  <si>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</si>
  <si>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</si>
  <si>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</si>
  <si>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</si>
  <si>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</si>
  <si>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</si>
  <si>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</si>
  <si>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</si>
  <si>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</si>
  <si>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</si>
  <si>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</si>
  <si>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</si>
  <si>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</si>
  <si>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</si>
  <si>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</si>
  <si>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</si>
  <si>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</si>
  <si>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</si>
  <si>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</si>
  <si>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</si>
  <si>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</si>
  <si>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</si>
  <si>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</si>
  <si>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</si>
  <si>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</si>
  <si>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</si>
  <si>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</si>
  <si>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</si>
  <si>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</si>
  <si>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</si>
  <si>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</si>
  <si>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</si>
  <si>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</si>
  <si>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</si>
  <si>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</si>
  <si>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</si>
  <si>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</si>
  <si>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</si>
  <si>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</si>
  <si>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</si>
  <si>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</si>
  <si>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</si>
  <si>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</si>
  <si>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</si>
  <si>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</si>
  <si>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</si>
  <si>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</si>
  <si>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</si>
  <si>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</si>
  <si>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</si>
  <si>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</si>
  <si>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</si>
  <si>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</si>
  <si>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</si>
  <si>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</si>
  <si>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</si>
  <si>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</si>
  <si>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</si>
  <si>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</si>
  <si>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</si>
  <si>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</si>
  <si>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</si>
  <si>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</si>
  <si>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</si>
  <si>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</si>
  <si>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</si>
  <si>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</si>
  <si>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</si>
  <si>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</si>
  <si>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</si>
  <si>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</si>
  <si>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</si>
  <si>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</si>
  <si>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</si>
  <si>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</si>
  <si>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</si>
  <si>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</si>
  <si>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</si>
  <si>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</si>
  <si>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</si>
  <si>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</si>
  <si>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</si>
  <si>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</si>
  <si>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</si>
  <si>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</si>
  <si>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</si>
  <si>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</si>
  <si>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</si>
  <si>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</si>
  <si>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</si>
  <si>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</si>
  <si>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</si>
  <si>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</si>
  <si>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</si>
  <si>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</si>
  <si>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</si>
  <si>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</si>
  <si>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</si>
  <si>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</si>
  <si>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</si>
  <si>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</si>
  <si>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</si>
  <si>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</si>
  <si>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</si>
  <si>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</si>
  <si>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</si>
  <si>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</si>
  <si>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</si>
  <si>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</si>
  <si>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</si>
  <si>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</si>
  <si>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</si>
  <si>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</si>
  <si>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</si>
  <si>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</si>
  <si>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</si>
  <si>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</si>
  <si>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</si>
  <si>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</si>
  <si>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</si>
  <si>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</si>
  <si>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</si>
  <si>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</si>
  <si>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</si>
  <si>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</si>
  <si>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</si>
  <si>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</si>
  <si>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</si>
  <si>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</si>
  <si>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</si>
  <si>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</si>
  <si>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</si>
  <si>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</si>
  <si>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</si>
  <si>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</si>
  <si>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</si>
  <si>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</si>
  <si>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</si>
  <si>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</si>
  <si>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</si>
  <si>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</si>
  <si>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</si>
  <si>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</si>
  <si>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</si>
  <si>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</si>
  <si>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</si>
  <si>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</si>
  <si>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</si>
  <si>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</si>
  <si>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</si>
  <si>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</si>
  <si>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</si>
  <si>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</si>
  <si>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</si>
  <si>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</si>
  <si>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</si>
  <si>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</si>
  <si>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</si>
  <si>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</si>
  <si>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</si>
  <si>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</si>
  <si>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</si>
  <si>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</si>
  <si>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</si>
  <si>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</si>
  <si>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</si>
  <si>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</si>
  <si>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</si>
  <si>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</si>
  <si>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</si>
  <si>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</si>
  <si>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</si>
  <si>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</si>
  <si>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</si>
  <si>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</si>
  <si>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</si>
  <si>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</si>
  <si>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</si>
  <si>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</si>
  <si>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</si>
  <si>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</si>
  <si>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</si>
  <si>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</si>
  <si>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</si>
  <si>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</si>
  <si>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</si>
  <si>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</si>
  <si>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</si>
  <si>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</si>
  <si>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</si>
  <si>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</si>
  <si>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</si>
  <si>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</si>
  <si>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</si>
  <si>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</si>
  <si>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</si>
  <si>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</si>
  <si>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</si>
  <si>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</si>
  <si>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</si>
  <si>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</si>
  <si>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</si>
  <si>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</si>
  <si>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</si>
  <si>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</si>
  <si>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</si>
  <si>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</si>
  <si>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</si>
  <si>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</si>
  <si>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</si>
  <si>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</si>
  <si>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</si>
  <si>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</si>
  <si>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</si>
  <si>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</si>
  <si>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</si>
  <si>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</si>
  <si>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</si>
  <si>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</si>
  <si>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</si>
  <si>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</si>
  <si>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</si>
  <si>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</si>
  <si>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</si>
  <si>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</si>
  <si>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</si>
  <si>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</si>
  <si>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</si>
  <si>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</si>
  <si>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</si>
  <si>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</si>
  <si>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</si>
  <si>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</si>
  <si>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</si>
  <si>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</si>
  <si>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</si>
  <si>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</si>
  <si>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</si>
  <si>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</si>
  <si>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</si>
  <si>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</si>
  <si>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</si>
  <si>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</si>
  <si>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</si>
  <si>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</si>
  <si>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</si>
  <si>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</si>
  <si>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</si>
  <si>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</si>
  <si>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</si>
  <si>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</si>
  <si>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</si>
  <si>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</si>
  <si>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</si>
  <si>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</si>
  <si>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</si>
  <si>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</si>
  <si>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</si>
  <si>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</si>
  <si>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</si>
  <si>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</si>
  <si>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</si>
  <si>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</si>
  <si>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</si>
  <si>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</si>
  <si>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</si>
  <si>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</si>
  <si>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</si>
  <si>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</si>
  <si>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</si>
  <si>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</si>
  <si>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</si>
  <si>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</si>
  <si>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</si>
  <si>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</si>
  <si>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</si>
  <si>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</si>
  <si>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</si>
  <si>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</si>
  <si>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</si>
  <si>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</si>
  <si>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</si>
  <si>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</si>
  <si>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</si>
  <si>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</si>
  <si>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</si>
  <si>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</si>
  <si>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</si>
  <si>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</si>
  <si>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</si>
  <si>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</si>
  <si>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</si>
  <si>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</si>
  <si>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</si>
  <si>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</si>
  <si>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</si>
  <si>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</si>
  <si>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</si>
  <si>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</si>
  <si>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</si>
  <si>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</si>
  <si>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</si>
  <si>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</si>
  <si>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</si>
  <si>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</si>
  <si>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</si>
  <si>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</si>
  <si>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</si>
  <si>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</si>
  <si>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</si>
  <si>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</si>
  <si>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</si>
  <si>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</si>
  <si>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</si>
  <si>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</si>
  <si>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</si>
  <si>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</si>
  <si>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</si>
  <si>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</si>
  <si>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</si>
  <si>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</si>
  <si>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</si>
  <si>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</si>
  <si>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</si>
  <si>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</si>
  <si>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</si>
  <si>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</si>
  <si>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</si>
  <si>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</si>
  <si>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</si>
  <si>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</si>
  <si>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</si>
  <si>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</si>
  <si>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</si>
  <si>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</si>
  <si>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</si>
  <si>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</si>
  <si>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</si>
  <si>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</si>
  <si>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</si>
  <si>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</si>
  <si>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</si>
  <si>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</si>
  <si>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</si>
  <si>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</si>
  <si>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</si>
  <si>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</si>
  <si>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</si>
  <si>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</si>
  <si>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</si>
  <si>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</si>
  <si>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</si>
  <si>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</si>
  <si>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</si>
  <si>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</si>
  <si>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</si>
  <si>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</si>
  <si>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</si>
  <si>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</si>
  <si>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</si>
  <si>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</si>
  <si>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</si>
  <si>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</si>
  <si>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</si>
  <si>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</si>
  <si>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</si>
  <si>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</si>
  <si>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</si>
  <si>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</si>
  <si>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</si>
  <si>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</si>
  <si>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</si>
  <si>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</si>
  <si>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</si>
  <si>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</si>
  <si>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</si>
  <si>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</si>
  <si>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</si>
  <si>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</si>
  <si>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</si>
  <si>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</si>
  <si>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</si>
  <si>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</si>
  <si>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</si>
  <si>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</si>
  <si>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</si>
  <si>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</si>
  <si>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</si>
  <si>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</si>
  <si>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</si>
  <si>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</si>
  <si>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</si>
  <si>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</si>
  <si>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</si>
  <si>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</si>
  <si>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</si>
  <si>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</si>
  <si>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</si>
  <si>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</si>
  <si>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</si>
  <si>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</si>
  <si>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</si>
  <si>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</si>
  <si>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</si>
  <si>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</si>
  <si>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</si>
  <si>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</si>
  <si>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</si>
  <si>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</si>
  <si>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</si>
  <si>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</si>
  <si>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</si>
  <si>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</si>
  <si>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</si>
  <si>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</si>
  <si>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</si>
  <si>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</si>
  <si>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</si>
  <si>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</si>
  <si>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</si>
  <si>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</si>
  <si>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</si>
  <si>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</si>
  <si>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</si>
  <si>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</si>
  <si>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</si>
  <si>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</si>
  <si>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</si>
  <si>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</si>
  <si>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</si>
  <si>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</si>
  <si>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</si>
  <si>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</si>
  <si>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</si>
  <si>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</si>
  <si>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</si>
  <si>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</si>
  <si>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</si>
  <si>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</si>
  <si>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</si>
  <si>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</si>
  <si>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</si>
  <si>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</si>
  <si>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</si>
  <si>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</si>
  <si>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</si>
  <si>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</si>
  <si>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</si>
  <si>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</si>
  <si>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</si>
  <si>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</si>
  <si>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</si>
  <si>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</si>
  <si>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</si>
  <si>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</si>
  <si>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</si>
  <si>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</si>
  <si>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</si>
  <si>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</si>
  <si>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</si>
  <si>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</si>
  <si>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</si>
  <si>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</si>
  <si>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</si>
  <si>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</si>
  <si>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</si>
  <si>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</si>
  <si>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</si>
  <si>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</si>
  <si>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</si>
  <si>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</si>
  <si>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</si>
  <si>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</si>
  <si>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</si>
  <si>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</si>
  <si>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</si>
  <si>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</si>
  <si>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</si>
  <si>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</si>
  <si>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</si>
  <si>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</si>
  <si>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</si>
  <si>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</si>
  <si>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</si>
  <si>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</si>
  <si>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</si>
  <si>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</si>
  <si>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</si>
  <si>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</si>
  <si>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</si>
  <si>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</si>
  <si>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</si>
  <si>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</si>
  <si>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</si>
  <si>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</si>
  <si>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</si>
  <si>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</si>
  <si>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</si>
  <si>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</si>
  <si>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</si>
  <si>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</si>
  <si>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</si>
  <si>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</si>
  <si>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</si>
  <si>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</si>
  <si>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</si>
  <si>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</si>
  <si>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</si>
  <si>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</si>
  <si>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</si>
  <si>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</si>
  <si>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</si>
  <si>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</si>
  <si>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</si>
  <si>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</si>
  <si>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</si>
  <si>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</si>
  <si>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</si>
  <si>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</si>
  <si>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</si>
  <si>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</si>
  <si>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</si>
  <si>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</si>
  <si>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</si>
  <si>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</si>
  <si>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</si>
  <si>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</si>
  <si>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</si>
  <si>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</si>
  <si>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</si>
  <si>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</si>
  <si>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</si>
  <si>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</si>
  <si>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</si>
  <si>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</si>
  <si>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</si>
  <si>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</si>
  <si>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</si>
  <si>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</si>
  <si>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</si>
  <si>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</si>
  <si>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</si>
  <si>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</si>
  <si>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</si>
  <si>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</si>
  <si>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</si>
  <si>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</si>
  <si>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</si>
  <si>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</si>
  <si>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</si>
  <si>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</si>
  <si>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</si>
  <si>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</si>
  <si>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</si>
  <si>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</si>
  <si>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</si>
  <si>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</si>
  <si>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</si>
  <si>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</si>
  <si>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</si>
  <si>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</si>
  <si>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</si>
  <si>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</si>
  <si>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</si>
  <si>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</si>
  <si>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</si>
  <si>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</si>
  <si>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</si>
  <si>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</si>
  <si>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</si>
  <si>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</si>
  <si>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</si>
  <si>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</si>
  <si>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</si>
  <si>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</si>
  <si>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</si>
  <si>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</si>
  <si>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</si>
  <si>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</si>
  <si>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</si>
  <si>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</si>
  <si>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</si>
  <si>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</si>
  <si>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</si>
  <si>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</si>
  <si>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</si>
  <si>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</si>
  <si>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</si>
  <si>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</si>
  <si>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</si>
  <si>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</si>
  <si>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</si>
  <si>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</si>
  <si>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</si>
  <si>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</si>
  <si>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</si>
  <si>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</si>
  <si>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</si>
  <si>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</si>
  <si>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</si>
  <si>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</si>
  <si>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</si>
  <si>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</si>
  <si>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</si>
  <si>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</si>
  <si>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</si>
  <si>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</si>
  <si>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</si>
  <si>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</si>
  <si>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</si>
  <si>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</si>
  <si>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</si>
  <si>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</si>
  <si>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</si>
  <si>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</si>
  <si>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</si>
  <si>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</si>
  <si>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</si>
  <si>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</si>
  <si>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</si>
  <si>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</si>
  <si>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</si>
  <si>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</si>
  <si>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</si>
  <si>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</si>
  <si>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</si>
  <si>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</si>
  <si>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</si>
  <si>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</si>
  <si>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</si>
  <si>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</si>
  <si>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</si>
  <si>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</si>
  <si>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</si>
  <si>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</si>
  <si>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</si>
  <si>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</si>
  <si>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</si>
  <si>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</si>
  <si>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</si>
  <si>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</si>
  <si>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</si>
  <si>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</si>
  <si>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</si>
  <si>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</si>
  <si>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</si>
  <si>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</si>
  <si>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</si>
  <si>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</si>
  <si>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</si>
  <si>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</si>
  <si>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</si>
  <si>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</si>
  <si>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</si>
  <si>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</si>
  <si>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</si>
  <si>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</si>
  <si>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</si>
  <si>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</si>
  <si>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</si>
  <si>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</si>
  <si>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</si>
  <si>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</si>
  <si>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</si>
  <si>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</si>
  <si>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</si>
  <si>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</si>
  <si>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</si>
  <si>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</si>
  <si>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</si>
  <si>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</si>
  <si>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</si>
  <si>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</si>
  <si>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</si>
  <si>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</si>
  <si>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</si>
  <si>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</si>
  <si>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</si>
  <si>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</si>
  <si>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</si>
  <si>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</si>
  <si>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</si>
  <si>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</si>
  <si>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</si>
  <si>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</si>
  <si>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</si>
  <si>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</si>
  <si>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</si>
  <si>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</si>
  <si>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</si>
  <si>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</si>
  <si>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</si>
  <si>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</si>
  <si>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</si>
  <si>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</si>
  <si>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</si>
  <si>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</si>
  <si>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</si>
  <si>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</si>
  <si>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</si>
  <si>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</si>
  <si>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</si>
  <si>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</si>
  <si>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</si>
  <si>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</si>
  <si>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</si>
  <si>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</si>
  <si>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</si>
  <si>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</si>
  <si>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</si>
  <si>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</si>
  <si>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</si>
  <si>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</si>
  <si>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</si>
  <si>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</si>
  <si>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</si>
  <si>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</si>
  <si>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</si>
  <si>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</si>
  <si>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</si>
  <si>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</si>
  <si>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</si>
  <si>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</si>
  <si>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</si>
  <si>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</si>
  <si>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</si>
  <si>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</si>
  <si>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</si>
  <si>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</si>
  <si>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</si>
  <si>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</si>
  <si>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</si>
  <si>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</si>
  <si>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</si>
  <si>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</si>
  <si>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</si>
  <si>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</si>
  <si>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</si>
  <si>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</si>
  <si>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</si>
  <si>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</si>
  <si>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</si>
  <si>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</si>
  <si>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</si>
  <si>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</si>
  <si>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</si>
  <si>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</si>
  <si>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</si>
  <si>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</si>
  <si>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</si>
  <si>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</si>
  <si>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</si>
  <si>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</si>
  <si>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</si>
  <si>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</si>
  <si>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</si>
  <si>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</si>
  <si>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</si>
  <si>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</si>
  <si>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</si>
  <si>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</si>
  <si>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</si>
  <si>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</si>
  <si>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</si>
  <si>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</si>
  <si>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</si>
  <si>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</si>
  <si>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</si>
  <si>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</si>
  <si>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</si>
  <si>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</si>
  <si>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</si>
  <si>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</si>
  <si>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</si>
  <si>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</si>
  <si>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</si>
  <si>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</si>
  <si>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</si>
  <si>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</si>
  <si>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</si>
  <si>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</si>
  <si>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</si>
  <si>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</si>
  <si>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</si>
  <si>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</si>
  <si>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</si>
  <si>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</si>
  <si>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</si>
  <si>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</si>
  <si>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</si>
  <si>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</si>
  <si>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</si>
  <si>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</si>
  <si>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</si>
  <si>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</si>
  <si>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</si>
  <si>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</si>
  <si>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</si>
  <si>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</si>
  <si>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</si>
  <si>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</si>
  <si>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</si>
  <si>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</si>
  <si>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</si>
  <si>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</si>
  <si>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</si>
  <si>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</si>
  <si>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</si>
  <si>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</si>
  <si>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</si>
  <si>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</si>
  <si>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</si>
  <si>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</si>
  <si>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</si>
  <si>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</si>
  <si>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</si>
  <si>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</si>
  <si>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</si>
  <si>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</si>
  <si>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</si>
  <si>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</si>
  <si>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</si>
  <si>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</si>
  <si>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</si>
  <si>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</si>
  <si>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</si>
  <si>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</si>
  <si>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</si>
  <si>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</si>
  <si>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</si>
  <si>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</si>
  <si>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</si>
  <si>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</si>
  <si>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</si>
  <si>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</si>
  <si>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</si>
  <si>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</si>
  <si>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</si>
  <si>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</si>
  <si>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</si>
  <si>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</si>
  <si>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</si>
  <si>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</si>
  <si>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</si>
  <si>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</si>
  <si>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</si>
  <si>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</si>
  <si>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</si>
  <si>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</si>
  <si>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</si>
  <si>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</si>
  <si>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</si>
  <si>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</si>
  <si>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</si>
  <si>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</si>
  <si>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</si>
  <si>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</si>
  <si>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</si>
  <si>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</si>
  <si>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</si>
  <si>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</si>
  <si>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</si>
  <si>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</si>
  <si>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</si>
  <si>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</si>
  <si>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</si>
  <si>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</si>
  <si>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</si>
  <si>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</si>
  <si>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</si>
  <si>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</si>
  <si>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</si>
  <si>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</si>
  <si>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</si>
  <si>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</si>
  <si>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</si>
  <si>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</si>
  <si>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</si>
  <si>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</si>
  <si>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</si>
  <si>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</si>
  <si>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</si>
  <si>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</si>
  <si>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</si>
  <si>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</si>
  <si>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</si>
  <si>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</si>
  <si>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</si>
  <si>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</si>
  <si>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</si>
  <si>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</si>
  <si>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</si>
  <si>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</si>
  <si>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</si>
  <si>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</si>
  <si>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</si>
  <si>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</si>
  <si>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</si>
  <si>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</si>
  <si>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</si>
  <si>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</si>
  <si>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</si>
  <si>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</si>
  <si>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</si>
  <si>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</si>
  <si>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</si>
  <si>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</si>
  <si>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</si>
  <si>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</si>
  <si>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</si>
  <si>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</si>
  <si>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</si>
  <si>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</si>
  <si>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</si>
  <si>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</si>
  <si>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</si>
  <si>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</si>
  <si>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</si>
  <si>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</si>
  <si>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</si>
  <si>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</si>
  <si>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</si>
  <si>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</si>
  <si>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</si>
  <si>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</si>
  <si>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</si>
  <si>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</si>
  <si>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</si>
  <si>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</si>
  <si>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</si>
  <si>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</si>
  <si>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</si>
  <si>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</si>
  <si>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</si>
  <si>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</si>
  <si>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</si>
  <si>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</si>
  <si>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</si>
  <si>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</si>
  <si>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</si>
  <si>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</si>
  <si>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</si>
  <si>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</si>
  <si>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</si>
  <si>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</si>
  <si>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</si>
  <si>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</si>
  <si>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</si>
  <si>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</si>
  <si>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</si>
  <si>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</si>
  <si>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</si>
  <si>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</si>
  <si>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</si>
  <si>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</si>
  <si>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</si>
  <si>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</si>
  <si>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</si>
  <si>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</si>
  <si>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</si>
  <si>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</si>
  <si>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</si>
  <si>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</si>
  <si>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</si>
  <si>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</si>
  <si>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</si>
  <si>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</si>
  <si>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</si>
  <si>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</si>
  <si>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</si>
  <si>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</si>
  <si>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</si>
  <si>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</si>
  <si>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</si>
  <si>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</si>
  <si>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</si>
  <si>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</si>
  <si>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</si>
  <si>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</si>
  <si>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</si>
  <si>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</si>
  <si>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</si>
  <si>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</si>
  <si>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</si>
  <si>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</si>
  <si>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</si>
  <si>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</si>
  <si>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</si>
  <si>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</si>
  <si>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</si>
  <si>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</si>
  <si>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</si>
  <si>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</si>
  <si>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</si>
  <si>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</si>
  <si>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</si>
  <si>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</si>
  <si>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</si>
  <si>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</si>
  <si>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</si>
  <si>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</si>
  <si>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</si>
  <si>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</si>
  <si>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</si>
  <si>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</si>
  <si>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</si>
  <si>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</si>
  <si>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</si>
  <si>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</si>
  <si>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</si>
  <si>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</si>
  <si>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</si>
  <si>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</si>
  <si>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</si>
  <si>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</si>
  <si>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</si>
  <si>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</si>
  <si>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</si>
  <si>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</si>
  <si>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</si>
  <si>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</si>
  <si>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</si>
  <si>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</si>
  <si>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</si>
  <si>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</si>
  <si>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</si>
  <si>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</si>
  <si>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</si>
  <si>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</si>
  <si>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</si>
  <si>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</si>
  <si>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</si>
  <si>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</si>
  <si>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</si>
  <si>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</si>
  <si>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</si>
  <si>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</si>
  <si>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</si>
  <si>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</si>
  <si>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</si>
  <si>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</si>
  <si>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</si>
  <si>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</si>
  <si>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</si>
  <si>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</si>
  <si>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</si>
  <si>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</si>
  <si>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</si>
  <si>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</si>
  <si>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</si>
  <si>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</si>
  <si>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</si>
  <si>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</si>
  <si>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</si>
  <si>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</si>
  <si>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</si>
  <si>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</si>
  <si>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</si>
  <si>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</si>
  <si>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</si>
  <si>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</si>
  <si>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</si>
  <si>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</si>
  <si>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</si>
  <si>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</si>
  <si>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</si>
  <si>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</si>
  <si>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</si>
  <si>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</si>
  <si>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</si>
  <si>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</si>
  <si>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</si>
  <si>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</si>
  <si>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</si>
  <si>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</si>
  <si>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</si>
  <si>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</si>
  <si>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</si>
  <si>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</si>
  <si>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</si>
  <si>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</si>
  <si>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</si>
  <si>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</si>
  <si>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</si>
  <si>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</si>
  <si>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</si>
  <si>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</si>
  <si>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</si>
  <si>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</si>
  <si>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</si>
  <si>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</si>
  <si>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</si>
  <si>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</si>
  <si>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</si>
  <si>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</si>
  <si>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</si>
  <si>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</si>
  <si>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</si>
  <si>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</si>
  <si>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</si>
  <si>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</si>
  <si>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</si>
  <si>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</si>
  <si>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</si>
  <si>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</si>
  <si>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</si>
  <si>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</si>
  <si>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</si>
  <si>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</si>
  <si>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</si>
  <si>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</si>
  <si>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</si>
  <si>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</si>
  <si>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</si>
  <si>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</si>
  <si>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</si>
  <si>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</si>
  <si>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</si>
  <si>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</si>
  <si>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</si>
  <si>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</si>
  <si>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</si>
  <si>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</si>
  <si>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</si>
  <si>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</si>
  <si>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</si>
  <si>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</si>
  <si>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</si>
  <si>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</si>
  <si>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</si>
  <si>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</si>
  <si>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</si>
  <si>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</si>
  <si>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</si>
  <si>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</si>
  <si>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</si>
  <si>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</si>
  <si>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</si>
  <si>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</si>
  <si>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</si>
  <si>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</si>
  <si>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</si>
  <si>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</si>
  <si>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</si>
  <si>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</si>
  <si>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</si>
  <si>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</si>
  <si>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</si>
  <si>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</si>
  <si>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</si>
  <si>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</si>
  <si>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</si>
  <si>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</si>
  <si>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</si>
  <si>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</si>
  <si>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</si>
  <si>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</si>
  <si>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</si>
  <si>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</si>
  <si>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</si>
  <si>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</si>
  <si>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</si>
  <si>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</si>
  <si>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</si>
  <si>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</si>
  <si>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</si>
  <si>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</si>
  <si>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</si>
  <si>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</si>
  <si>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</si>
  <si>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</si>
  <si>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</si>
  <si>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</si>
  <si>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</si>
  <si>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</si>
  <si>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</si>
  <si>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</si>
  <si>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</si>
  <si>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</si>
  <si>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</si>
  <si>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</si>
  <si>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</si>
  <si>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</si>
  <si>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</si>
  <si>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</si>
  <si>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</si>
  <si>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</si>
  <si>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</si>
  <si>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</si>
  <si>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</si>
  <si>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</si>
  <si>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</si>
  <si>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</si>
  <si>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</si>
  <si>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</si>
  <si>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</si>
  <si>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</si>
  <si>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</si>
  <si>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</si>
  <si>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</si>
  <si>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</si>
  <si>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</si>
  <si>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</si>
  <si>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</si>
  <si>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</si>
  <si>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</si>
  <si>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</si>
  <si>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</si>
  <si>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</si>
  <si>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</si>
  <si>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</si>
  <si>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</si>
  <si>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</si>
  <si>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</si>
  <si>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</si>
  <si>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</si>
  <si>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</si>
  <si>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</si>
  <si>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</si>
  <si>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</si>
  <si>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</si>
  <si>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</si>
  <si>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</si>
  <si>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</si>
  <si>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</si>
  <si>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</si>
  <si>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</si>
  <si>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</si>
  <si>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</si>
  <si>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</si>
  <si>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</si>
  <si>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</si>
  <si>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</si>
  <si>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</si>
  <si>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</si>
  <si>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</si>
  <si>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</si>
  <si>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</si>
  <si>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</si>
  <si>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</si>
  <si>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</si>
  <si>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</si>
  <si>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</si>
  <si>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</si>
  <si>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</si>
  <si>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</si>
  <si>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</si>
  <si>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</si>
  <si>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</si>
  <si>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</si>
  <si>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</si>
  <si>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</si>
  <si>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</si>
  <si>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</si>
  <si>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</si>
  <si>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</si>
  <si>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</si>
  <si>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</si>
  <si>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</si>
  <si>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</si>
  <si>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</si>
  <si>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</si>
  <si>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</si>
  <si>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</si>
  <si>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</si>
  <si>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</si>
  <si>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</si>
  <si>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</si>
  <si>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</si>
  <si>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</si>
  <si>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</si>
  <si>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</si>
  <si>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</si>
  <si>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</si>
  <si>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</si>
  <si>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</si>
  <si>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</si>
  <si>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</si>
  <si>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</si>
  <si>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</si>
  <si>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</si>
  <si>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</si>
  <si>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</si>
  <si>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</si>
  <si>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</si>
  <si>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</si>
  <si>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</si>
  <si>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</si>
  <si>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</si>
  <si>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</si>
  <si>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</si>
  <si>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</si>
  <si>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</si>
  <si>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</si>
  <si>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</si>
  <si>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</si>
  <si>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</si>
  <si>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</si>
  <si>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</si>
  <si>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</si>
  <si>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</si>
  <si>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</si>
  <si>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</si>
  <si>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</si>
  <si>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</si>
  <si>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</si>
  <si>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</si>
  <si>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</si>
  <si>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</si>
  <si>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</si>
  <si>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</si>
  <si>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</si>
  <si>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</si>
  <si>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</si>
  <si>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</si>
  <si>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</si>
  <si>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</si>
  <si>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</si>
  <si>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</si>
  <si>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</si>
  <si>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</si>
  <si>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</si>
  <si>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</si>
  <si>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</si>
  <si>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</si>
  <si>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</si>
  <si>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</si>
  <si>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</si>
  <si>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</si>
  <si>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</si>
  <si>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</si>
  <si>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</si>
  <si>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</si>
  <si>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</si>
  <si>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</si>
  <si>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</si>
  <si>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</si>
  <si>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</si>
  <si>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</si>
  <si>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</si>
  <si>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</si>
  <si>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</si>
  <si>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</si>
  <si>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</si>
  <si>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</si>
  <si>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</si>
  <si>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</si>
  <si>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</si>
  <si>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</si>
  <si>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</si>
  <si>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</si>
  <si>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</si>
  <si>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</si>
  <si>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</si>
  <si>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</si>
  <si>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</si>
  <si>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</si>
  <si>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</si>
  <si>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</si>
  <si>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</si>
  <si>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</si>
  <si>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</si>
  <si>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</si>
  <si>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</si>
  <si>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</si>
  <si>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</si>
  <si>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</si>
  <si>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</si>
  <si>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</si>
  <si>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</si>
  <si>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</si>
  <si>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</si>
  <si>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</si>
  <si>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</si>
  <si>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</si>
  <si>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</si>
  <si>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</si>
  <si>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</si>
  <si>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</si>
  <si>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</si>
  <si>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</si>
  <si>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</si>
  <si>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</si>
  <si>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</si>
  <si>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</si>
  <si>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</si>
  <si>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</si>
  <si>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</si>
  <si>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</si>
  <si>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</si>
  <si>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</si>
  <si>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</si>
  <si>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</si>
  <si>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</si>
  <si>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</si>
  <si>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</si>
  <si>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</si>
  <si>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</si>
  <si>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</si>
  <si>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</si>
  <si>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</si>
  <si>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</si>
  <si>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</si>
  <si>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</si>
  <si>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</si>
  <si>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</si>
  <si>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</si>
  <si>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</si>
  <si>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</si>
  <si>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</si>
  <si>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</si>
  <si>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</si>
  <si>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</si>
  <si>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</si>
  <si>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</si>
  <si>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</si>
  <si>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</si>
  <si>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</si>
  <si>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</si>
  <si>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</si>
  <si>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</si>
  <si>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</si>
  <si>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</si>
  <si>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</si>
  <si>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</si>
  <si>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</si>
  <si>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</si>
  <si>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</si>
  <si>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</si>
  <si>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</si>
  <si>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</si>
  <si>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</si>
  <si>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</si>
  <si>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</si>
  <si>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</si>
  <si>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</si>
  <si>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</si>
  <si>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</si>
  <si>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</si>
  <si>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</si>
  <si>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</si>
  <si>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</si>
  <si>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</si>
  <si>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</si>
  <si>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</si>
  <si>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</si>
  <si>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</si>
  <si>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</si>
  <si>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</si>
  <si>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</si>
  <si>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</si>
  <si>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</si>
  <si>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</si>
  <si>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</si>
  <si>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</si>
  <si>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</si>
  <si>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</si>
  <si>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</si>
  <si>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</si>
  <si>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</si>
  <si>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</si>
  <si>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</si>
  <si>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</si>
  <si>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</si>
  <si>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</si>
  <si>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</si>
  <si>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</si>
  <si>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</si>
  <si>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</si>
  <si>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</si>
  <si>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</si>
  <si>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</si>
  <si>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</si>
  <si>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</si>
  <si>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</si>
  <si>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</si>
  <si>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</si>
  <si>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</si>
  <si>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</si>
  <si>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</si>
  <si>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</si>
  <si>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</si>
  <si>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</si>
  <si>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</si>
  <si>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</si>
  <si>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</si>
  <si>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</si>
  <si>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</si>
  <si>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</si>
  <si>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</si>
  <si>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</si>
  <si>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</si>
  <si>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</si>
  <si>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</si>
  <si>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</si>
  <si>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</si>
  <si>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</si>
  <si>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</si>
  <si>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</si>
  <si>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</si>
  <si>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</si>
  <si>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</si>
  <si>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</si>
  <si>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</si>
  <si>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</si>
  <si>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</si>
  <si>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</si>
  <si>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</si>
  <si>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</si>
  <si>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</si>
  <si>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</si>
  <si>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</si>
  <si>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</si>
  <si>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</si>
  <si>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</si>
  <si>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</si>
  <si>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</si>
  <si>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</si>
  <si>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</si>
  <si>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</si>
  <si>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</si>
  <si>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</si>
  <si>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</si>
  <si>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</si>
  <si>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</si>
  <si>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</si>
  <si>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</si>
  <si>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</si>
  <si>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</si>
  <si>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</si>
  <si>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</si>
  <si>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</si>
  <si>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</si>
  <si>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</si>
  <si>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</si>
  <si>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</si>
  <si>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</si>
  <si>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</si>
  <si>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</si>
  <si>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</si>
  <si>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</si>
  <si>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</si>
  <si>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</si>
  <si>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</si>
  <si>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</si>
  <si>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</si>
  <si>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</si>
  <si>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</si>
  <si>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</si>
  <si>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</si>
  <si>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</si>
  <si>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</si>
  <si>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</si>
  <si>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</si>
  <si>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</si>
  <si>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</si>
  <si>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</si>
  <si>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</si>
  <si>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</si>
  <si>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</si>
  <si>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</si>
  <si>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</si>
  <si>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</si>
  <si>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</si>
  <si>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</si>
  <si>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</si>
  <si>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</si>
  <si>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</si>
  <si>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</si>
  <si>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</si>
  <si>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</si>
  <si>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</si>
  <si>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</si>
  <si>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</si>
  <si>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</si>
  <si>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</si>
  <si>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</si>
  <si>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</si>
  <si>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</si>
  <si>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</si>
  <si>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</si>
  <si>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</si>
  <si>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</si>
  <si>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</si>
  <si>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</si>
  <si>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</si>
  <si>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</si>
  <si>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</si>
  <si>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</si>
  <si>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</si>
  <si>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</si>
  <si>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</si>
  <si>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</si>
  <si>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</si>
  <si>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</si>
  <si>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</si>
  <si>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</si>
  <si>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</si>
  <si>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</si>
  <si>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</si>
  <si>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</si>
  <si>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</si>
  <si>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</si>
  <si>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</si>
  <si>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</si>
  <si>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</si>
  <si>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</si>
  <si>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</si>
  <si>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</si>
  <si>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</si>
  <si>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</si>
  <si>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</si>
  <si>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</si>
  <si>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</si>
  <si>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</si>
  <si>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</si>
  <si>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</si>
  <si>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</si>
  <si>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</si>
  <si>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</si>
  <si>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</si>
  <si>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</si>
  <si>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</si>
  <si>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</si>
  <si>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</si>
  <si>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</si>
  <si>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</si>
  <si>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</si>
  <si>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</si>
  <si>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</si>
  <si>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</si>
  <si>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</si>
  <si>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</si>
  <si>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</si>
  <si>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</si>
  <si>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</si>
  <si>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</si>
  <si>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</si>
  <si>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</si>
  <si>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</si>
  <si>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</si>
  <si>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</si>
  <si>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</si>
  <si>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</si>
  <si>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</si>
  <si>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</si>
  <si>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</si>
  <si>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</si>
  <si>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</si>
  <si>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</si>
  <si>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</si>
  <si>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</si>
  <si>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</si>
  <si>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</si>
  <si>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</si>
  <si>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</si>
  <si>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</si>
  <si>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</si>
  <si>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</si>
  <si>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</si>
  <si>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</si>
  <si>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</si>
  <si>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</si>
  <si>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</si>
  <si>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</si>
  <si>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</si>
  <si>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</si>
  <si>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</si>
  <si>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</si>
  <si>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</si>
  <si>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</si>
  <si>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</si>
  <si>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</si>
  <si>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</si>
  <si>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</si>
  <si>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</si>
  <si>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</si>
  <si>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</si>
  <si>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</si>
  <si>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</si>
  <si>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</si>
  <si>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</si>
  <si>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</si>
  <si>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</si>
  <si>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</si>
  <si>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</si>
  <si>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</si>
  <si>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</si>
  <si>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</si>
  <si>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</si>
  <si>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</si>
  <si>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</si>
  <si>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</si>
  <si>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</si>
  <si>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</si>
  <si>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</si>
  <si>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</si>
  <si>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</si>
  <si>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</si>
  <si>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</si>
  <si>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</si>
  <si>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</si>
  <si>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</si>
  <si>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</si>
  <si>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</si>
  <si>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</si>
  <si>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</si>
  <si>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</si>
  <si>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</si>
  <si>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</si>
  <si>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</si>
  <si>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</si>
  <si>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</si>
  <si>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</si>
  <si>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</si>
  <si>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</si>
  <si>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</si>
  <si>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</si>
  <si>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</si>
  <si>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</si>
  <si>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</si>
  <si>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</si>
  <si>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</si>
  <si>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</si>
  <si>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</si>
  <si>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</si>
  <si>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</si>
  <si>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</si>
  <si>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</si>
  <si>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</si>
  <si>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</si>
  <si>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</si>
  <si>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</si>
  <si>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</si>
  <si>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</si>
  <si>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</si>
  <si>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</si>
  <si>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</si>
  <si>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</si>
  <si>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</si>
  <si>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</si>
  <si>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</si>
  <si>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</si>
  <si>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</si>
  <si>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</si>
  <si>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</si>
  <si>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</si>
  <si>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</si>
  <si>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</si>
  <si>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</si>
  <si>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</si>
  <si>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</si>
  <si>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</si>
  <si>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</si>
  <si>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</si>
  <si>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</si>
  <si>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</si>
  <si>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</si>
  <si>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</si>
  <si>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</si>
  <si>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</si>
  <si>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</si>
  <si>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</si>
  <si>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</si>
  <si>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</si>
  <si>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</si>
  <si>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</si>
  <si>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</si>
  <si>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</si>
  <si>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</si>
  <si>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</si>
  <si>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</si>
  <si>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</si>
  <si>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</si>
  <si>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</si>
  <si>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</si>
  <si>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</si>
  <si>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</si>
  <si>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</si>
  <si>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</si>
  <si>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</si>
  <si>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</si>
  <si>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</si>
  <si>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</si>
  <si>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</si>
  <si>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</si>
  <si>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</si>
  <si>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</si>
  <si>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</si>
  <si>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</si>
  <si>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</si>
  <si>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</si>
  <si>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</si>
  <si>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</si>
  <si>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</si>
  <si>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</si>
  <si>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</si>
  <si>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</si>
  <si>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</si>
  <si>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</si>
  <si>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</si>
  <si>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</si>
  <si>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</si>
  <si>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</si>
  <si>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</si>
  <si>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</si>
  <si>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</si>
  <si>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</si>
  <si>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</si>
  <si>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</si>
  <si>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</si>
  <si>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</si>
  <si>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</si>
  <si>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</si>
  <si>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</si>
  <si>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</si>
  <si>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</si>
  <si>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</si>
  <si>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</si>
  <si>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</si>
  <si>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</si>
  <si>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</si>
  <si>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</si>
  <si>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</si>
  <si>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</si>
  <si>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</si>
  <si>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</si>
  <si>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</si>
  <si>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</si>
  <si>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</si>
  <si>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</si>
  <si>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</si>
  <si>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</si>
  <si>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</si>
  <si>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</si>
  <si>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</si>
  <si>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</si>
  <si>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</si>
  <si>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</si>
  <si>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</si>
  <si>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</si>
  <si>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</si>
  <si>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</si>
  <si>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</si>
  <si>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</si>
  <si>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</si>
  <si>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</si>
  <si>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</si>
  <si>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</si>
  <si>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</si>
  <si>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</si>
  <si>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</si>
  <si>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</si>
  <si>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</si>
  <si>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</si>
  <si>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</si>
  <si>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</si>
  <si>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</si>
  <si>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</si>
  <si>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</si>
  <si>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</si>
  <si>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</si>
  <si>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</si>
  <si>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</si>
  <si>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</si>
  <si>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</si>
  <si>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</si>
  <si>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</si>
  <si>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</si>
  <si>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</si>
  <si>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</si>
  <si>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</si>
  <si>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</si>
  <si>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</si>
  <si>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</si>
  <si>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</si>
  <si>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</si>
  <si>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</si>
  <si>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</si>
  <si>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</si>
  <si>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</si>
  <si>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</si>
  <si>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</si>
  <si>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</si>
  <si>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</si>
  <si>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</si>
  <si>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</si>
  <si>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</si>
  <si>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</si>
  <si>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</si>
  <si>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</si>
  <si>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</si>
  <si>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</si>
  <si>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</si>
  <si>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</si>
  <si>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</si>
  <si>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</si>
  <si>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</si>
  <si>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</si>
  <si>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</si>
  <si>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</si>
  <si>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</si>
  <si>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</si>
  <si>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</si>
  <si>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</si>
  <si>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</si>
  <si>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</si>
  <si>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</si>
  <si>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</si>
  <si>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</si>
  <si>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</si>
  <si>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</si>
  <si>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</si>
  <si>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</si>
  <si>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</si>
  <si>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</si>
  <si>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</si>
  <si>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</si>
  <si>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</si>
  <si>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</si>
  <si>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</si>
  <si>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</si>
  <si>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</si>
  <si>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</si>
  <si>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</si>
  <si>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</si>
  <si>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</si>
  <si>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</si>
  <si>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</si>
  <si>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</si>
  <si>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</si>
  <si>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</si>
  <si>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</si>
  <si>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</si>
  <si>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</si>
  <si>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</si>
  <si>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</si>
  <si>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</si>
  <si>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</si>
  <si>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</si>
  <si>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</si>
  <si>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</si>
  <si>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</si>
  <si>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</si>
  <si>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</si>
  <si>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</si>
  <si>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</si>
  <si>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</si>
  <si>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</si>
  <si>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</si>
  <si>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</si>
  <si>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</si>
  <si>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</si>
  <si>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</si>
  <si>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</si>
  <si>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</si>
  <si>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</si>
  <si>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</si>
  <si>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</si>
  <si>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</si>
  <si>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</si>
  <si>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</si>
  <si>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</si>
  <si>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</si>
  <si>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</si>
  <si>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</si>
  <si>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</si>
  <si>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</si>
  <si>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</si>
  <si>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</si>
  <si>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</si>
  <si>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</si>
  <si>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</si>
  <si>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</si>
  <si>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</si>
  <si>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</si>
  <si>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</si>
  <si>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</si>
  <si>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</si>
  <si>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</si>
  <si>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</si>
  <si>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</si>
  <si>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</si>
  <si>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</si>
  <si>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</si>
  <si>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</si>
  <si>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</si>
  <si>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</si>
  <si>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</si>
  <si>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</si>
  <si>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</si>
  <si>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</si>
  <si>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</si>
  <si>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</si>
  <si>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</si>
  <si>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</si>
  <si>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</si>
  <si>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</si>
  <si>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</si>
  <si>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</si>
  <si>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</si>
  <si>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</si>
  <si>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</si>
  <si>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</si>
  <si>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</si>
  <si>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</si>
  <si>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</si>
  <si>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</si>
  <si>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</si>
  <si>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</si>
  <si>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</si>
  <si>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</si>
  <si>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</si>
  <si>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</si>
  <si>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</si>
  <si>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</si>
  <si>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</si>
  <si>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</si>
  <si>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</si>
  <si>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</si>
  <si>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</si>
  <si>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</si>
  <si>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</si>
  <si>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</si>
  <si>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</si>
  <si>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</si>
  <si>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</si>
  <si>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</si>
  <si>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</si>
  <si>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</si>
  <si>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</si>
  <si>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</si>
  <si>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</si>
  <si>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</si>
  <si>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</si>
  <si>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</si>
  <si>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</si>
  <si>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</si>
  <si>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</si>
  <si>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</si>
  <si>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</si>
  <si>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</si>
  <si>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</si>
  <si>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</si>
  <si>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</si>
  <si>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</si>
  <si>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</si>
  <si>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</si>
  <si>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</si>
  <si>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</si>
  <si>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</si>
  <si>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</si>
  <si>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</si>
  <si>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</si>
  <si>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</si>
  <si>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</si>
  <si>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</si>
  <si>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</si>
  <si>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</si>
  <si>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</si>
  <si>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</si>
  <si>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</si>
  <si>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</si>
  <si>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</si>
  <si>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</si>
  <si>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</si>
  <si>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</si>
  <si>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</si>
  <si>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</si>
  <si>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</si>
  <si>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</si>
  <si>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</si>
  <si>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</si>
  <si>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</si>
  <si>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</si>
  <si>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</si>
  <si>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</si>
  <si>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</si>
  <si>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</si>
  <si>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</si>
  <si>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</si>
  <si>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</si>
  <si>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</si>
  <si>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</si>
  <si>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</si>
  <si>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</si>
  <si>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</si>
  <si>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</si>
  <si>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</si>
  <si>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</si>
  <si>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</si>
  <si>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</si>
  <si>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</si>
  <si>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</si>
  <si>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</si>
  <si>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</si>
  <si>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</si>
  <si>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</si>
  <si>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</si>
  <si>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</si>
  <si>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</si>
  <si>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</si>
  <si>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</si>
  <si>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</si>
  <si>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</si>
  <si>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</si>
  <si>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</si>
  <si>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</si>
  <si>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</si>
  <si>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</si>
  <si>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</si>
  <si>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</si>
  <si>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</si>
  <si>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</si>
  <si>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</si>
  <si>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</si>
  <si>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</si>
  <si>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</si>
  <si>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</si>
  <si>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</si>
  <si>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</si>
  <si>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</si>
  <si>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</si>
  <si>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</si>
  <si>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</si>
  <si>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</si>
  <si>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</si>
  <si>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</si>
  <si>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</si>
  <si>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</si>
  <si>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</si>
  <si>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</si>
  <si>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</si>
  <si>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</si>
  <si>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</si>
  <si>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</si>
  <si>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</si>
  <si>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</si>
  <si>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</si>
  <si>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</si>
  <si>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</si>
  <si>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</si>
  <si>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</si>
  <si>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</si>
  <si>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</si>
  <si>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</si>
  <si>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</si>
  <si>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</si>
  <si>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</si>
  <si>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</si>
  <si>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</si>
  <si>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</si>
  <si>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</si>
  <si>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</si>
  <si>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</si>
  <si>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</si>
  <si>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</si>
  <si>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</si>
  <si>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</si>
  <si>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</si>
  <si>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</si>
  <si>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</si>
  <si>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</si>
  <si>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</si>
  <si>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</si>
  <si>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</si>
  <si>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</si>
  <si>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</si>
  <si>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</si>
  <si>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</si>
  <si>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</si>
  <si>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</si>
  <si>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</si>
  <si>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</si>
  <si>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</si>
  <si>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</si>
  <si>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</si>
  <si>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</si>
  <si>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</si>
  <si>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</si>
  <si>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</si>
  <si>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</si>
  <si>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</si>
  <si>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</si>
  <si>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</si>
  <si>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</si>
  <si>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</si>
  <si>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</si>
  <si>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</si>
  <si>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</si>
  <si>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</si>
  <si>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</si>
  <si>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</si>
  <si>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</si>
  <si>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</si>
  <si>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</si>
  <si>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</si>
  <si>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</si>
  <si>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</si>
  <si>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</si>
  <si>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</si>
  <si>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</si>
  <si>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</si>
  <si>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</si>
  <si>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</si>
  <si>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</si>
  <si>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</si>
  <si>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</si>
  <si>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</si>
  <si>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</si>
  <si>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</si>
  <si>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</si>
  <si>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</si>
  <si>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</si>
  <si>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</si>
  <si>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</si>
  <si>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</si>
  <si>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</si>
  <si>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</si>
  <si>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</si>
  <si>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</si>
  <si>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</si>
  <si>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</si>
  <si>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</si>
  <si>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</si>
  <si>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</si>
  <si>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</si>
  <si>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</si>
  <si>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</si>
  <si>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</si>
  <si>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</si>
  <si>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</si>
  <si>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</si>
  <si>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</si>
  <si>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</si>
  <si>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</si>
  <si>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</si>
  <si>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</si>
  <si>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</si>
  <si>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</si>
  <si>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</si>
  <si>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</si>
  <si>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</si>
  <si>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</si>
  <si>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</si>
  <si>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</si>
  <si>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</si>
  <si>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</si>
  <si>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</si>
  <si>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</si>
  <si>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</si>
  <si>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</si>
  <si>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</si>
  <si>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</si>
  <si>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</si>
  <si>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</si>
  <si>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</si>
  <si>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</si>
  <si>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</si>
  <si>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</si>
  <si>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</si>
  <si>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</si>
  <si>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</si>
  <si>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</si>
  <si>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</si>
  <si>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</si>
  <si>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</si>
  <si>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</si>
  <si>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</si>
  <si>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</si>
  <si>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</si>
  <si>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</si>
  <si>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</si>
  <si>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</si>
  <si>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</si>
  <si>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</si>
  <si>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</si>
  <si>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</si>
  <si>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</si>
  <si>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</si>
  <si>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</si>
  <si>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</si>
  <si>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</si>
  <si>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</si>
  <si>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</si>
  <si>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</si>
  <si>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</si>
  <si>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</si>
  <si>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</si>
  <si>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</si>
  <si>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</si>
  <si>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</si>
  <si>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</si>
  <si>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</si>
  <si>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</si>
  <si>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</si>
  <si>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</si>
  <si>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</si>
  <si>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</si>
  <si>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</si>
  <si>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</si>
  <si>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</si>
  <si>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</si>
  <si>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</si>
  <si>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</si>
  <si>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</si>
  <si>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</si>
  <si>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</si>
  <si>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</si>
  <si>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</si>
  <si>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</si>
  <si>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</si>
  <si>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</si>
  <si>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</si>
  <si>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</si>
  <si>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</si>
  <si>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</si>
  <si>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</si>
  <si>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</si>
  <si>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</si>
  <si>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</si>
  <si>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</si>
  <si>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</si>
  <si>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</si>
  <si>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</si>
  <si>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</si>
  <si>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</si>
  <si>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</si>
  <si>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</si>
  <si>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</si>
  <si>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</si>
  <si>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</si>
  <si>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</si>
  <si>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</si>
  <si>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</si>
  <si>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</si>
  <si>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</si>
  <si>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</si>
  <si>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</si>
  <si>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</si>
  <si>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</si>
  <si>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</si>
  <si>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</si>
  <si>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</si>
  <si>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</si>
  <si>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</si>
  <si>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</si>
  <si>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</si>
  <si>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</si>
  <si>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</si>
  <si>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</si>
  <si>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</si>
  <si>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</si>
  <si>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</si>
  <si>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</si>
  <si>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</si>
  <si>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</si>
  <si>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</si>
  <si>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</si>
  <si>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</si>
  <si>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</si>
  <si>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</si>
  <si>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</si>
  <si>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</si>
  <si>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</si>
  <si>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</si>
  <si>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</si>
  <si>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</si>
  <si>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</si>
  <si>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</si>
  <si>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</si>
  <si>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</si>
  <si>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</si>
  <si>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</si>
  <si>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</si>
  <si>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</si>
  <si>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</si>
  <si>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</si>
  <si>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</si>
  <si>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</si>
  <si>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</si>
  <si>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</si>
  <si>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</si>
  <si>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</si>
  <si>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</si>
  <si>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</si>
  <si>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</si>
  <si>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</si>
  <si>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</si>
  <si>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</si>
  <si>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</si>
  <si>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</si>
  <si>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</si>
  <si>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</si>
  <si>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</si>
  <si>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</si>
  <si>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</si>
  <si>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</si>
  <si>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</si>
  <si>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</si>
  <si>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</si>
  <si>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</si>
  <si>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</si>
  <si>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</si>
  <si>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</si>
  <si>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</si>
  <si>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</si>
  <si>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</si>
  <si>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</si>
  <si>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</si>
  <si>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</si>
  <si>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</si>
  <si>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</si>
  <si>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</si>
  <si>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</si>
  <si>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</si>
  <si>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</si>
  <si>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</si>
  <si>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</si>
  <si>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</si>
  <si>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</si>
  <si>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</si>
  <si>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</si>
  <si>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</si>
  <si>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</si>
  <si>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</si>
  <si>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</si>
  <si>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</si>
  <si>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</si>
  <si>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</si>
  <si>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</si>
  <si>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</si>
  <si>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</si>
  <si>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</si>
  <si>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</si>
  <si>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</si>
  <si>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</si>
  <si>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</si>
  <si>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</si>
  <si>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</si>
  <si>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</si>
  <si>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</si>
  <si>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</si>
  <si>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</si>
  <si>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</si>
  <si>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</si>
  <si>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</si>
  <si>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</si>
  <si>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</si>
  <si>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</si>
  <si>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</si>
  <si>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</si>
  <si>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</si>
  <si>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</si>
  <si>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</si>
  <si>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</si>
  <si>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</si>
  <si>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</si>
  <si>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</si>
  <si>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</si>
  <si>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</si>
  <si>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</si>
  <si>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</si>
  <si>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</si>
  <si>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</si>
  <si>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</si>
  <si>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</si>
  <si>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</si>
  <si>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</si>
  <si>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</si>
  <si>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</si>
  <si>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</si>
  <si>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</si>
  <si>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</si>
  <si>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</si>
  <si>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</si>
  <si>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</si>
  <si>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</si>
  <si>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</si>
  <si>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</si>
  <si>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</si>
  <si>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</si>
  <si>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</si>
  <si>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</si>
  <si>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</si>
  <si>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</si>
  <si>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</si>
  <si>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</si>
  <si>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</si>
  <si>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</si>
  <si>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</si>
  <si>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</si>
  <si>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</si>
  <si>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</si>
  <si>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</si>
  <si>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</si>
  <si>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</si>
  <si>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</si>
  <si>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</si>
  <si>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</si>
  <si>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</si>
  <si>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</si>
  <si>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</si>
  <si>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</si>
  <si>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</si>
  <si>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</si>
  <si>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</si>
  <si>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</si>
  <si>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</si>
  <si>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</si>
  <si>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</si>
  <si>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</si>
  <si>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</si>
  <si>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</si>
  <si>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</si>
  <si>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</si>
  <si>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</si>
  <si>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</si>
  <si>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</si>
  <si>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</si>
  <si>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</si>
  <si>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</si>
  <si>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</si>
  <si>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</si>
  <si>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</si>
  <si>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</si>
  <si>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</si>
  <si>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</si>
  <si>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</si>
  <si>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</si>
  <si>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</si>
  <si>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</si>
  <si>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</si>
  <si>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</si>
  <si>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</si>
  <si>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</si>
  <si>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</si>
  <si>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</si>
  <si>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</si>
  <si>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</si>
  <si>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</si>
  <si>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</si>
  <si>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</si>
  <si>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</si>
  <si>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</si>
  <si>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</si>
  <si>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</si>
  <si>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</si>
  <si>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</si>
  <si>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</si>
  <si>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</si>
  <si>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</si>
  <si>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</si>
  <si>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</si>
  <si>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</si>
  <si>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</si>
  <si>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</si>
  <si>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</si>
  <si>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</si>
  <si>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</si>
  <si>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</si>
  <si>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</si>
  <si>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</si>
  <si>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</si>
  <si>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</si>
  <si>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</si>
  <si>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</si>
  <si>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</si>
  <si>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</si>
  <si>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</si>
  <si>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</si>
  <si>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</si>
  <si>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</si>
  <si>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</si>
  <si>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</si>
  <si>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</si>
  <si>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</si>
  <si>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</si>
  <si>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</si>
  <si>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</si>
  <si>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</si>
  <si>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</si>
  <si>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</si>
  <si>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</si>
  <si>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</si>
  <si>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</si>
  <si>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</si>
  <si>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</si>
  <si>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</si>
  <si>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</si>
  <si>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</si>
  <si>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</si>
  <si>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</si>
  <si>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</si>
  <si>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</si>
  <si>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</si>
  <si>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</si>
  <si>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</si>
  <si>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</si>
  <si>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</si>
  <si>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</si>
  <si>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</si>
  <si>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</si>
  <si>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</si>
  <si>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</si>
  <si>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</si>
  <si>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</si>
  <si>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</si>
  <si>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</si>
  <si>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</si>
  <si>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</si>
  <si>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</si>
  <si>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</si>
  <si>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</si>
  <si>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</si>
  <si>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</si>
  <si>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</si>
  <si>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</si>
  <si>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</si>
  <si>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</si>
  <si>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</si>
  <si>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</si>
  <si>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</si>
  <si>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</si>
  <si>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</si>
  <si>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</si>
  <si>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</si>
  <si>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</si>
  <si>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</si>
  <si>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</si>
  <si>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</si>
  <si>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</si>
  <si>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</si>
  <si>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</si>
  <si>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</si>
  <si>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</si>
  <si>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</si>
  <si>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</si>
  <si>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</si>
  <si>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</si>
  <si>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</si>
  <si>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</si>
  <si>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</si>
  <si>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</si>
  <si>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</si>
  <si>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</si>
  <si>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</si>
  <si>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</si>
  <si>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</si>
  <si>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</si>
  <si>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</si>
  <si>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</si>
  <si>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</si>
  <si>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</si>
  <si>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</si>
  <si>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</si>
  <si>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</si>
  <si>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</si>
  <si>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</si>
  <si>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</si>
  <si>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</si>
  <si>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</si>
  <si>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</si>
  <si>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</si>
  <si>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</si>
  <si>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</si>
  <si>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</si>
  <si>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</si>
  <si>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</si>
  <si>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</si>
  <si>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</si>
  <si>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</si>
  <si>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</si>
  <si>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</si>
  <si>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</si>
  <si>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</si>
  <si>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</si>
  <si>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</si>
  <si>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</si>
  <si>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</si>
  <si>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</si>
  <si>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</si>
  <si>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</si>
  <si>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</si>
  <si>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</si>
  <si>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</si>
  <si>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</si>
  <si>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</si>
  <si>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</si>
  <si>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</si>
  <si>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</si>
  <si>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</si>
  <si>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</si>
  <si>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</si>
  <si>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</si>
  <si>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</si>
  <si>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</si>
  <si>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</si>
  <si>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</si>
  <si>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</si>
  <si>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</si>
  <si>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</si>
  <si>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</si>
  <si>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</si>
  <si>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</si>
  <si>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</si>
  <si>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</si>
  <si>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</si>
  <si>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</si>
  <si>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</si>
  <si>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</si>
  <si>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</si>
  <si>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</si>
  <si>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</si>
  <si>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</si>
  <si>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</si>
  <si>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</si>
  <si>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</si>
  <si>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</si>
  <si>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</si>
  <si>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</si>
  <si>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</si>
  <si>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</si>
  <si>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</si>
  <si>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</si>
  <si>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</si>
  <si>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</si>
  <si>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</si>
  <si>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</si>
  <si>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</si>
  <si>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</si>
  <si>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</si>
  <si>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</si>
  <si>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</si>
  <si>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</si>
  <si>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</si>
  <si>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</si>
  <si>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</si>
  <si>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</si>
  <si>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</si>
  <si>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</si>
  <si>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</si>
  <si>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</si>
  <si>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</si>
  <si>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</si>
  <si>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</si>
  <si>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</si>
  <si>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</si>
  <si>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</si>
  <si>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</si>
  <si>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</si>
  <si>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</si>
  <si>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</si>
  <si>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</si>
  <si>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</si>
  <si>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</si>
  <si>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</si>
  <si>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</si>
  <si>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</si>
  <si>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</si>
  <si>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</si>
  <si>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</si>
  <si>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</si>
  <si>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</si>
  <si>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</si>
  <si>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</si>
  <si>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</si>
  <si>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</si>
  <si>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</si>
  <si>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</si>
  <si>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</si>
  <si>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</si>
  <si>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</si>
  <si>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</si>
  <si>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</si>
  <si>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</si>
  <si>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</si>
  <si>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</si>
  <si>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</si>
  <si>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</si>
  <si>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</si>
  <si>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</si>
  <si>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</si>
  <si>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</si>
  <si>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</si>
  <si>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</si>
  <si>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</si>
  <si>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</si>
  <si>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</si>
  <si>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</si>
  <si>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</si>
  <si>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</si>
  <si>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</si>
  <si>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</si>
  <si>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</si>
  <si>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</si>
  <si>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</si>
  <si>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</si>
  <si>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</si>
  <si>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</si>
  <si>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</si>
  <si>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</si>
  <si>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</si>
  <si>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</si>
  <si>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</si>
  <si>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</si>
  <si>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</si>
  <si>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</si>
  <si>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</si>
  <si>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</si>
  <si>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</si>
  <si>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</si>
  <si>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</si>
  <si>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</si>
  <si>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</si>
  <si>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</si>
  <si>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</si>
  <si>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</si>
  <si>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</si>
  <si>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</si>
  <si>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</si>
  <si>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</si>
  <si>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</si>
  <si>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</si>
  <si>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</si>
  <si>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</si>
  <si>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</si>
  <si>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</si>
  <si>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</si>
  <si>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</si>
  <si>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</si>
  <si>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</si>
  <si>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</si>
  <si>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</si>
  <si>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</si>
  <si>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</si>
  <si>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</si>
  <si>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</si>
  <si>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</si>
  <si>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</si>
  <si>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</si>
  <si>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</si>
  <si>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</si>
  <si>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</si>
  <si>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</si>
  <si>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</si>
  <si>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</si>
  <si>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</si>
  <si>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</si>
  <si>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</si>
  <si>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</si>
  <si>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</si>
  <si>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</si>
  <si>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</si>
  <si>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</si>
  <si>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</si>
  <si>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</si>
  <si>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</si>
  <si>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</si>
  <si>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</si>
  <si>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</si>
  <si>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</si>
  <si>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</si>
  <si>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</si>
  <si>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</si>
  <si>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</si>
  <si>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</si>
  <si>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</si>
  <si>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</si>
  <si>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</si>
  <si>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</si>
  <si>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</si>
  <si>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</si>
  <si>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</si>
  <si>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</si>
  <si>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</si>
  <si>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</si>
  <si>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</si>
  <si>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</si>
  <si>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</si>
  <si>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</si>
  <si>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</si>
  <si>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</si>
  <si>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</si>
  <si>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</si>
  <si>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</si>
  <si>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</si>
  <si>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</si>
  <si>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</si>
  <si>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</si>
  <si>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</si>
  <si>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</si>
  <si>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</si>
  <si>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</si>
  <si>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</si>
  <si>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</si>
  <si>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</si>
  <si>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</si>
  <si>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</si>
  <si>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</si>
  <si>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</si>
  <si>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</si>
  <si>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</si>
  <si>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</si>
  <si>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</si>
  <si>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</si>
  <si>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</si>
  <si>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</si>
  <si>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</si>
  <si>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</si>
  <si>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</si>
  <si>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</si>
  <si>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</si>
  <si>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</si>
  <si>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</si>
  <si>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</si>
  <si>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</si>
  <si>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</si>
  <si>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</si>
  <si>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</si>
  <si>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</si>
  <si>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</si>
  <si>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</si>
  <si>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</si>
  <si>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</si>
  <si>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</si>
  <si>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</si>
  <si>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</si>
  <si>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</si>
  <si>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</si>
  <si>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</si>
  <si>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</si>
  <si>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</si>
  <si>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</si>
  <si>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</si>
  <si>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</si>
  <si>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</si>
  <si>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</si>
  <si>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</si>
  <si>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</si>
  <si>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</si>
  <si>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</si>
  <si>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</si>
  <si>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</si>
  <si>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</si>
  <si>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</si>
  <si>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</si>
  <si>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</si>
  <si>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</si>
  <si>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</si>
  <si>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</si>
  <si>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</si>
  <si>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</si>
  <si>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</si>
  <si>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</si>
  <si>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</si>
  <si>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</si>
  <si>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</si>
  <si>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</si>
  <si>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</si>
  <si>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</si>
  <si>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</si>
  <si>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</si>
  <si>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</si>
  <si>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</si>
  <si>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</si>
  <si>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</si>
  <si>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</si>
  <si>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</si>
  <si>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</si>
  <si>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</si>
  <si>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</si>
  <si>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</si>
  <si>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</si>
  <si>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</si>
  <si>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</si>
  <si>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</si>
  <si>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</si>
  <si>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</si>
  <si>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</si>
  <si>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</si>
  <si>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</si>
  <si>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</si>
  <si>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</si>
  <si>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</si>
  <si>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</si>
  <si>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</si>
  <si>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</si>
  <si>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</si>
  <si>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</si>
  <si>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</si>
  <si>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</si>
  <si>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</si>
  <si>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</si>
  <si>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</si>
  <si>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</si>
  <si>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</si>
  <si>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</si>
  <si>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</si>
  <si>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</si>
  <si>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</si>
  <si>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</si>
  <si>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</si>
  <si>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</si>
  <si>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</si>
  <si>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</si>
  <si>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</si>
  <si>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</si>
  <si>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</si>
  <si>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</si>
  <si>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</si>
  <si>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</si>
  <si>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</si>
  <si>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</si>
  <si>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</si>
  <si>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</si>
  <si>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</si>
  <si>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</si>
  <si>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</si>
  <si>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</si>
  <si>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</si>
  <si>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</si>
  <si>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</si>
  <si>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</si>
  <si>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</si>
  <si>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</si>
  <si>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</si>
  <si>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</si>
  <si>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</si>
  <si>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</si>
  <si>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</si>
  <si>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</si>
  <si>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</si>
  <si>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</si>
  <si>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</si>
  <si>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</si>
  <si>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</si>
  <si>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</si>
  <si>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</si>
  <si>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</si>
  <si>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</si>
  <si>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</si>
  <si>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</si>
  <si>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</si>
  <si>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</si>
  <si>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</si>
  <si>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</si>
  <si>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</si>
  <si>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</si>
  <si>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</si>
  <si>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</si>
  <si>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</si>
  <si>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</si>
  <si>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</si>
  <si>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</si>
  <si>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</si>
  <si>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</si>
  <si>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</si>
  <si>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</si>
  <si>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</si>
  <si>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</si>
  <si>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</si>
  <si>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</si>
  <si>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</si>
  <si>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</si>
  <si>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</si>
  <si>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</si>
  <si>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</si>
  <si>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</si>
  <si>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</si>
  <si>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</si>
  <si>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</si>
  <si>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</si>
  <si>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</si>
  <si>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</si>
  <si>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</si>
  <si>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</si>
  <si>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</si>
  <si>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</si>
  <si>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</si>
  <si>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</si>
  <si>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</si>
  <si>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</si>
  <si>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</si>
  <si>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</si>
  <si>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</si>
  <si>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</si>
  <si>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</si>
  <si>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</si>
  <si>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</si>
  <si>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</si>
  <si>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</si>
  <si>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</si>
  <si>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</si>
  <si>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</si>
  <si>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</si>
  <si>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</si>
  <si>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</si>
  <si>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</si>
  <si>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</si>
  <si>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</si>
  <si>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</si>
  <si>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</si>
  <si>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</si>
  <si>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</si>
  <si>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</si>
  <si>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</si>
  <si>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</si>
  <si>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</si>
  <si>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</si>
  <si>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</si>
  <si>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</si>
  <si>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</si>
  <si>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</si>
  <si>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</si>
  <si>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</si>
  <si>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</si>
  <si>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</si>
  <si>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</si>
  <si>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</si>
  <si>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</si>
  <si>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</si>
  <si>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</si>
  <si>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</si>
  <si>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</si>
  <si>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</si>
  <si>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</si>
  <si>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</si>
  <si>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</si>
  <si>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</si>
  <si>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</si>
  <si>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</si>
  <si>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</si>
  <si>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</si>
  <si>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</si>
  <si>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</si>
  <si>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</si>
  <si>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</si>
  <si>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</si>
  <si>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</si>
  <si>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</si>
  <si>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</si>
  <si>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</si>
  <si>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</si>
  <si>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</si>
  <si>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</si>
  <si>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</si>
  <si>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</si>
  <si>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</si>
  <si>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</si>
  <si>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</si>
  <si>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</si>
  <si>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</si>
  <si>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</si>
  <si>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</si>
  <si>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</si>
  <si>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</si>
  <si>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</si>
  <si>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</si>
  <si>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</si>
  <si>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</si>
  <si>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</si>
  <si>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</si>
  <si>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</si>
  <si>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</si>
  <si>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</si>
  <si>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</si>
  <si>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</si>
  <si>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</si>
  <si>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</si>
  <si>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</si>
  <si>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</si>
  <si>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</si>
  <si>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</si>
  <si>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</si>
  <si>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</si>
  <si>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</si>
  <si>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</si>
  <si>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</si>
  <si>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</si>
  <si>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</si>
  <si>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</si>
  <si>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</si>
  <si>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</si>
  <si>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</si>
  <si>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</si>
  <si>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</si>
  <si>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</si>
  <si>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</si>
  <si>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</si>
  <si>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</si>
  <si>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</si>
  <si>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</si>
  <si>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</si>
  <si>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</si>
  <si>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</si>
  <si>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</si>
  <si>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</si>
  <si>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</si>
  <si>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</si>
  <si>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</si>
  <si>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</si>
  <si>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</si>
  <si>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</si>
  <si>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</si>
  <si>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</si>
  <si>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</si>
  <si>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</si>
  <si>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</si>
  <si>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</si>
  <si>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</si>
  <si>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</si>
  <si>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</si>
  <si>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</si>
  <si>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</si>
  <si>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</si>
  <si>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</si>
  <si>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</si>
  <si>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</si>
  <si>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</si>
  <si>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</si>
  <si>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</si>
  <si>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</si>
  <si>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</si>
  <si>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</si>
  <si>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</si>
  <si>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</si>
  <si>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</si>
  <si>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</si>
  <si>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</si>
  <si>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</si>
  <si>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</si>
  <si>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</si>
  <si>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</si>
  <si>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</si>
  <si>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</si>
  <si>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</si>
  <si>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</si>
  <si>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</si>
  <si>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</si>
  <si>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</si>
  <si>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</si>
  <si>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</si>
  <si>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</si>
  <si>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</si>
  <si>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</si>
  <si>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</si>
  <si>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</si>
  <si>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</si>
  <si>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</si>
  <si>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</si>
  <si>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</si>
  <si>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</si>
  <si>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</si>
  <si>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</si>
  <si>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</si>
  <si>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</si>
  <si>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</si>
  <si>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</si>
  <si>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</si>
  <si>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</si>
  <si>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</si>
  <si>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</si>
  <si>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</si>
  <si>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</si>
  <si>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</si>
  <si>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</si>
  <si>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</si>
  <si>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</si>
  <si>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</si>
  <si>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</si>
  <si>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</si>
  <si>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</si>
  <si>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</si>
  <si>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</si>
  <si>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</si>
  <si>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</si>
  <si>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</si>
  <si>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</si>
  <si>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</si>
  <si>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</si>
  <si>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</si>
  <si>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</si>
  <si>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</si>
  <si>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</si>
  <si>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</si>
  <si>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</si>
  <si>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</si>
  <si>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</si>
  <si>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</si>
  <si>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</si>
  <si>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</si>
  <si>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</si>
  <si>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</si>
  <si>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</si>
  <si>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</si>
  <si>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</si>
  <si>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</si>
  <si>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</si>
  <si>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</si>
  <si>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</si>
  <si>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</si>
  <si>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</si>
  <si>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</si>
  <si>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</si>
  <si>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</si>
  <si>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</si>
  <si>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</si>
  <si>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</si>
  <si>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</si>
  <si>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</si>
  <si>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</si>
  <si>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</si>
  <si>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</si>
  <si>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</si>
  <si>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</si>
  <si>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</si>
  <si>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</si>
  <si>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</si>
  <si>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</si>
  <si>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</si>
  <si>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</si>
  <si>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</si>
  <si>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</si>
  <si>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</si>
  <si>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</si>
  <si>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</si>
  <si>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</si>
  <si>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</si>
  <si>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</si>
  <si>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</si>
  <si>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</si>
  <si>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</si>
  <si>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</si>
  <si>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</si>
  <si>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</si>
  <si>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</si>
  <si>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</si>
  <si>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</si>
  <si>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</si>
  <si>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</si>
  <si>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</si>
  <si>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</si>
  <si>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</si>
  <si>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</si>
  <si>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</si>
  <si>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</si>
  <si>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</si>
  <si>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</si>
  <si>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</si>
  <si>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</si>
  <si>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</si>
  <si>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</si>
  <si>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</si>
  <si>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</si>
  <si>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</si>
  <si>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</si>
  <si>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</si>
  <si>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</si>
  <si>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</si>
  <si>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</si>
  <si>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</si>
  <si>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</si>
  <si>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</si>
  <si>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</si>
  <si>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</si>
  <si>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</si>
  <si>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</si>
  <si>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</si>
  <si>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</si>
  <si>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</si>
  <si>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</si>
  <si>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</si>
  <si>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</si>
  <si>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</si>
  <si>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</si>
  <si>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</si>
  <si>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</si>
  <si>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</si>
  <si>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</si>
  <si>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</si>
  <si>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</si>
  <si>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</si>
  <si>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</si>
  <si>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</si>
  <si>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</si>
  <si>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</si>
  <si>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</si>
  <si>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</si>
  <si>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</si>
  <si>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</si>
  <si>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</si>
  <si>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</si>
  <si>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</si>
  <si>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</si>
  <si>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</si>
  <si>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</si>
  <si>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</si>
  <si>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</si>
  <si>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</si>
  <si>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</si>
  <si>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</si>
  <si>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</si>
  <si>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</si>
  <si>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</si>
  <si>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</si>
  <si>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</si>
  <si>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</si>
  <si>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</si>
  <si>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</si>
  <si>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</si>
  <si>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</si>
  <si>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</si>
  <si>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</si>
  <si>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</si>
  <si>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</si>
  <si>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</si>
  <si>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</si>
  <si>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</si>
  <si>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</si>
  <si>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</si>
  <si>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</si>
  <si>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</si>
  <si>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</si>
  <si>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</si>
  <si>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</si>
  <si>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</si>
  <si>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</si>
  <si>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</si>
  <si>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</si>
  <si>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</si>
  <si>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</si>
  <si>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</si>
  <si>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</si>
  <si>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</si>
  <si>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</si>
  <si>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</si>
  <si>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</si>
  <si>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</si>
  <si>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</si>
  <si>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</si>
  <si>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</si>
  <si>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</si>
  <si>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</si>
  <si>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</si>
  <si>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</si>
  <si>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</si>
  <si>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</si>
  <si>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</si>
  <si>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</si>
  <si>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</si>
  <si>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</si>
  <si>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</si>
  <si>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</si>
  <si>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</si>
  <si>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</si>
  <si>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</si>
  <si>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</si>
  <si>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</si>
  <si>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</si>
  <si>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</si>
  <si>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</si>
  <si>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</si>
  <si>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</si>
  <si>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</si>
  <si>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</si>
  <si>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</si>
  <si>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</si>
  <si>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</si>
  <si>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</si>
  <si>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</si>
  <si>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</si>
  <si>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</si>
  <si>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</si>
  <si>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</si>
  <si>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</si>
  <si>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</si>
  <si>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</si>
  <si>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</si>
  <si>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</si>
  <si>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</si>
  <si>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</si>
  <si>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</si>
  <si>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</si>
  <si>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</si>
  <si>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</si>
  <si>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</si>
  <si>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</si>
  <si>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</si>
  <si>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</si>
  <si>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</si>
  <si>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</si>
  <si>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</si>
  <si>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</si>
  <si>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</si>
  <si>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</si>
  <si>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</si>
  <si>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</si>
  <si>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</si>
  <si>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</si>
  <si>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</si>
  <si>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</si>
  <si>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</si>
  <si>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</si>
  <si>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</si>
  <si>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</si>
  <si>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</si>
  <si>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</si>
  <si>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</si>
  <si>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</si>
  <si>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</si>
  <si>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</si>
  <si>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</si>
  <si>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</si>
  <si>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</si>
  <si>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</si>
  <si>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</si>
  <si>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</si>
  <si>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</si>
  <si>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</si>
  <si>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</si>
  <si>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</si>
  <si>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</si>
  <si>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</si>
  <si>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</si>
  <si>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</si>
  <si>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</si>
  <si>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</si>
  <si>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</si>
  <si>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</si>
  <si>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</si>
  <si>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</si>
  <si>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</si>
  <si>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</si>
  <si>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</si>
  <si>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</si>
  <si>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</si>
  <si>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</si>
  <si>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</si>
  <si>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</si>
  <si>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</si>
  <si>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</si>
  <si>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</si>
  <si>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</si>
  <si>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</si>
  <si>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</si>
  <si>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</si>
  <si>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</si>
  <si>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</si>
  <si>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</si>
  <si>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</si>
  <si>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</si>
  <si>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</si>
  <si>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</si>
  <si>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</si>
  <si>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</si>
  <si>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</si>
  <si>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</si>
  <si>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</si>
  <si>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</si>
  <si>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</si>
  <si>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</si>
  <si>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</si>
  <si>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</si>
  <si>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</si>
  <si>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</si>
  <si>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</si>
  <si>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</si>
  <si>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</si>
  <si>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</si>
  <si>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</si>
  <si>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</si>
  <si>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</si>
  <si>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</si>
  <si>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</si>
  <si>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</si>
  <si>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</si>
  <si>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</si>
  <si>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</si>
  <si>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</si>
  <si>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</si>
  <si>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</si>
  <si>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</si>
  <si>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</si>
  <si>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</si>
  <si>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</si>
  <si>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</si>
  <si>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</si>
  <si>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</si>
  <si>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</si>
  <si>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</si>
  <si>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</si>
  <si>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</si>
  <si>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</si>
  <si>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</si>
  <si>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</si>
  <si>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</si>
  <si>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</si>
  <si>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</si>
  <si>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</si>
  <si>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</si>
  <si>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</si>
  <si>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</si>
  <si>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</si>
  <si>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</si>
  <si>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</si>
  <si>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</si>
  <si>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</si>
  <si>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</si>
  <si>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</si>
  <si>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</si>
  <si>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</si>
  <si>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</si>
  <si>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</si>
  <si>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</si>
  <si>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</si>
  <si>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</si>
  <si>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</si>
  <si>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</si>
  <si>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</si>
  <si>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</si>
  <si>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</si>
  <si>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</si>
  <si>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</si>
  <si>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</si>
  <si>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</si>
  <si>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</si>
  <si>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</si>
  <si>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</si>
  <si>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</si>
  <si>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</si>
  <si>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</si>
  <si>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</si>
  <si>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</si>
  <si>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</si>
  <si>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</si>
  <si>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</si>
  <si>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</si>
  <si>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</si>
  <si>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</si>
  <si>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</si>
  <si>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</si>
  <si>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</si>
  <si>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</si>
  <si>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</si>
  <si>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</si>
  <si>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</si>
  <si>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</si>
  <si>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</si>
  <si>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</si>
  <si>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</si>
  <si>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</si>
  <si>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</si>
  <si>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</si>
  <si>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</si>
  <si>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</si>
  <si>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</si>
  <si>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</si>
  <si>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</si>
  <si>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</si>
  <si>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</si>
  <si>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</si>
  <si>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</si>
  <si>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</si>
  <si>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</si>
  <si>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</si>
  <si>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</si>
  <si>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</si>
  <si>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</si>
  <si>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</si>
  <si>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</si>
  <si>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</si>
  <si>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</si>
  <si>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</si>
  <si>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</si>
  <si>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</si>
  <si>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</si>
  <si>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</si>
  <si>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</si>
  <si>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</si>
  <si>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</si>
  <si>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</si>
  <si>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</si>
  <si>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</si>
  <si>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</si>
  <si>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</si>
  <si>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</si>
  <si>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</si>
  <si>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</si>
  <si>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</si>
  <si>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</si>
  <si>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</si>
  <si>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</si>
  <si>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</si>
  <si>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</si>
  <si>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</si>
  <si>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</si>
  <si>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</si>
  <si>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</si>
  <si>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</si>
  <si>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</si>
  <si>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</si>
  <si>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</si>
  <si>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</si>
  <si>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</si>
  <si>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</si>
  <si>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</si>
  <si>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</si>
  <si>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</si>
  <si>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</si>
  <si>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</si>
  <si>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</si>
  <si>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</si>
  <si>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</si>
  <si>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</si>
  <si>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</si>
  <si>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</si>
  <si>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</si>
  <si>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</si>
  <si>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</si>
  <si>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</si>
  <si>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</si>
  <si>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</si>
  <si>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</si>
  <si>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</si>
  <si>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</si>
  <si>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</si>
  <si>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</si>
  <si>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</si>
  <si>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</si>
  <si>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</si>
  <si>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</si>
  <si>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</si>
  <si>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</si>
  <si>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</si>
  <si>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</si>
  <si>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</si>
  <si>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</si>
  <si>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</si>
  <si>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</si>
  <si>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</si>
  <si>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</si>
  <si>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</si>
  <si>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</si>
  <si>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</si>
  <si>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</si>
  <si>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</si>
  <si>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</si>
  <si>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</si>
  <si>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</si>
  <si>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</si>
  <si>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</si>
  <si>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</si>
  <si>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</si>
  <si>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</si>
  <si>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</si>
  <si>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</si>
  <si>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</si>
  <si>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</si>
  <si>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</si>
  <si>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</si>
  <si>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</si>
  <si>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</si>
  <si>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</si>
  <si>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</si>
  <si>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</si>
  <si>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</si>
  <si>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</si>
  <si>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</si>
  <si>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</si>
  <si>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</si>
  <si>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</si>
  <si>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</si>
  <si>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</si>
  <si>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</si>
  <si>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</si>
  <si>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</si>
  <si>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</si>
  <si>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</si>
  <si>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</si>
  <si>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</si>
  <si>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</si>
  <si>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</si>
  <si>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</si>
  <si>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</si>
  <si>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</si>
  <si>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</si>
  <si>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</si>
  <si>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</si>
  <si>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</si>
  <si>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</si>
  <si>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</si>
  <si>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</si>
  <si>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</si>
  <si>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</si>
  <si>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</si>
  <si>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</si>
  <si>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</si>
  <si>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</si>
  <si>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</si>
  <si>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</si>
  <si>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</si>
  <si>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</si>
  <si>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</si>
  <si>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</si>
  <si>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</si>
  <si>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</si>
  <si>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</si>
  <si>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</si>
  <si>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</si>
  <si>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</si>
  <si>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</si>
  <si>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</si>
  <si>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</si>
  <si>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</si>
  <si>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</si>
  <si>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</si>
  <si>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</si>
  <si>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</si>
  <si>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</si>
  <si>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</si>
  <si>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</si>
  <si>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</si>
  <si>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</si>
  <si>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</si>
  <si>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</si>
  <si>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</si>
  <si>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</si>
  <si>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</si>
  <si>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</si>
  <si>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</si>
  <si>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</si>
  <si>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</si>
  <si>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</si>
  <si>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</si>
  <si>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</si>
  <si>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</si>
  <si>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</si>
  <si>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</si>
  <si>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</si>
  <si>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</si>
  <si>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</si>
  <si>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</si>
  <si>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</si>
  <si>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</si>
  <si>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</si>
  <si>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</si>
  <si>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</si>
  <si>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</si>
  <si>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</si>
  <si>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</si>
  <si>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</si>
  <si>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</si>
  <si>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</si>
  <si>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</si>
  <si>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</si>
  <si>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</si>
  <si>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</si>
  <si>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</si>
  <si>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</si>
  <si>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</si>
  <si>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</si>
  <si>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</si>
  <si>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</si>
  <si>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</si>
  <si>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</si>
  <si>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</si>
  <si>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</si>
  <si>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</si>
  <si>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</si>
  <si>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</si>
  <si>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</si>
  <si>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</si>
  <si>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</si>
  <si>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</si>
  <si>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</si>
  <si>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</si>
  <si>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</si>
  <si>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</si>
  <si>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</si>
  <si>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</si>
  <si>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</si>
  <si>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</si>
  <si>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</si>
  <si>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</si>
  <si>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</si>
  <si>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</si>
  <si>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</si>
  <si>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</si>
  <si>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</si>
  <si>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</si>
  <si>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</si>
  <si>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</si>
  <si>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</si>
  <si>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</si>
  <si>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</si>
  <si>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</si>
  <si>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</si>
  <si>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</si>
  <si>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</si>
  <si>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</si>
  <si>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</si>
  <si>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</si>
  <si>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</si>
  <si>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</si>
  <si>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</si>
  <si>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</si>
  <si>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</si>
  <si>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</si>
  <si>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</si>
  <si>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</si>
  <si>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</si>
  <si>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</si>
  <si>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</si>
  <si>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</si>
  <si>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</si>
  <si>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</si>
  <si>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</si>
  <si>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</si>
  <si>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</si>
  <si>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</si>
  <si>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</si>
  <si>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</si>
  <si>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</si>
  <si>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</si>
  <si>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</si>
  <si>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</si>
  <si>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</si>
  <si>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</si>
  <si>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</si>
  <si>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</si>
  <si>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</si>
  <si>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</si>
  <si>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</si>
  <si>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</si>
  <si>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</si>
  <si>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</si>
  <si>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</si>
  <si>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</si>
  <si>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</si>
  <si>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</si>
  <si>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</si>
  <si>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</si>
  <si>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</si>
  <si>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</si>
  <si>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</si>
  <si>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</si>
  <si>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</si>
  <si>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</si>
  <si>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</si>
  <si>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</si>
  <si>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</si>
  <si>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</si>
  <si>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</si>
  <si>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</si>
  <si>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</si>
  <si>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</si>
  <si>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</si>
  <si>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</si>
  <si>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</si>
  <si>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</si>
  <si>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</si>
  <si>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</si>
  <si>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</si>
  <si>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</si>
  <si>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</si>
  <si>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</si>
  <si>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</si>
  <si>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</si>
  <si>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</si>
  <si>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</si>
  <si>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</si>
  <si>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</si>
  <si>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</si>
  <si>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</si>
  <si>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</si>
  <si>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</si>
  <si>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</si>
  <si>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</si>
  <si>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</si>
  <si>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</si>
  <si>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</si>
  <si>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</si>
  <si>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</si>
  <si>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</si>
  <si>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</si>
  <si>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</si>
  <si>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</si>
  <si>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</si>
  <si>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</si>
  <si>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</si>
  <si>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</si>
  <si>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</si>
  <si>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</si>
  <si>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</si>
  <si>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</si>
  <si>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</si>
  <si>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</si>
  <si>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</si>
  <si>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</si>
  <si>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</si>
  <si>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</si>
  <si>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</si>
  <si>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</si>
  <si>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</si>
  <si>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</si>
  <si>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</si>
  <si>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</si>
  <si>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</si>
  <si>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</si>
  <si>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</si>
  <si>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</si>
  <si>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</si>
  <si>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</si>
  <si>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</si>
  <si>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</si>
  <si>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</si>
  <si>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</si>
  <si>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</si>
  <si>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</si>
  <si>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</si>
  <si>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</si>
  <si>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</si>
  <si>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</si>
  <si>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</si>
  <si>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</si>
  <si>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</si>
  <si>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</si>
  <si>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</si>
  <si>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</si>
  <si>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</si>
  <si>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</si>
  <si>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</si>
  <si>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</si>
  <si>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</si>
  <si>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</si>
  <si>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</si>
  <si>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</si>
  <si>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</si>
  <si>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</si>
  <si>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</si>
  <si>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</si>
  <si>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</si>
  <si>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</si>
  <si>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</si>
  <si>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</si>
  <si>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</si>
  <si>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</si>
  <si>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</si>
  <si>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</si>
  <si>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</si>
  <si>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</si>
  <si>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</si>
  <si>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</si>
  <si>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</si>
  <si>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</si>
  <si>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</si>
  <si>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</si>
  <si>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</si>
  <si>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</si>
  <si>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</si>
  <si>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</si>
  <si>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</si>
  <si>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</si>
  <si>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</si>
  <si>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</si>
  <si>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</si>
  <si>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</si>
  <si>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</si>
  <si>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</si>
  <si>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</si>
  <si>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</si>
  <si>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</si>
  <si>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</si>
  <si>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</si>
  <si>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</si>
  <si>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</si>
  <si>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</si>
  <si>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</si>
  <si>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</si>
  <si>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</si>
  <si>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</si>
  <si>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</si>
  <si>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</si>
  <si>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</si>
  <si>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</si>
  <si>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</si>
  <si>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</si>
  <si>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</si>
  <si>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</si>
  <si>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</si>
  <si>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</si>
  <si>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</si>
  <si>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</si>
  <si>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</si>
  <si>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</si>
  <si>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</si>
  <si>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</si>
  <si>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</si>
  <si>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</si>
  <si>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</si>
  <si>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</si>
  <si>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</si>
  <si>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</si>
  <si>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</si>
  <si>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</si>
  <si>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</si>
  <si>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</si>
  <si>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</si>
  <si>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</si>
  <si>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</si>
  <si>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</si>
  <si>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</si>
  <si>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</si>
  <si>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</si>
  <si>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</si>
  <si>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</si>
  <si>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</si>
  <si>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</si>
  <si>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</si>
  <si>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</si>
  <si>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</si>
  <si>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</si>
  <si>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</si>
  <si>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</si>
  <si>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</si>
  <si>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</si>
  <si>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</si>
  <si>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</si>
  <si>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</si>
  <si>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</si>
  <si>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</si>
  <si>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</si>
  <si>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</si>
  <si>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</si>
  <si>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</si>
  <si>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</si>
  <si>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</si>
  <si>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</si>
  <si>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</si>
  <si>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</si>
  <si>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</si>
  <si>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</si>
  <si>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</si>
  <si>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</si>
  <si>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</si>
  <si>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</si>
  <si>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</si>
  <si>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</si>
  <si>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</si>
  <si>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</si>
  <si>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</si>
  <si>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</si>
  <si>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</si>
  <si>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</si>
  <si>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</si>
  <si>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</si>
  <si>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</si>
  <si>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</si>
  <si>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</si>
  <si>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</si>
  <si>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</si>
  <si>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</si>
  <si>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</si>
  <si>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</si>
  <si>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</si>
  <si>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</si>
  <si>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</si>
  <si>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</si>
  <si>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</si>
  <si>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</si>
  <si>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</si>
  <si>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</si>
  <si>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</si>
  <si>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</si>
  <si>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</si>
  <si>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</si>
  <si>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</si>
  <si>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</si>
  <si>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</si>
  <si>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</si>
  <si>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</si>
  <si>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</si>
  <si>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</si>
  <si>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</si>
  <si>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</si>
  <si>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</si>
  <si>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</si>
  <si>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</si>
  <si>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</si>
  <si>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</si>
  <si>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</si>
  <si>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</si>
  <si>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</si>
  <si>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</si>
  <si>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</si>
  <si>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</si>
  <si>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</si>
  <si>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</si>
  <si>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</si>
  <si>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</si>
  <si>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</si>
  <si>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</si>
  <si>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</si>
  <si>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</si>
  <si>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</si>
  <si>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</si>
  <si>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</si>
  <si>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</si>
  <si>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</si>
  <si>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</si>
  <si>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</si>
  <si>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</si>
  <si>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</si>
  <si>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</si>
  <si>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</si>
  <si>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</si>
  <si>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</si>
  <si>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</si>
  <si>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</si>
  <si>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</si>
  <si>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</si>
  <si>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</si>
  <si>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</si>
  <si>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</si>
  <si>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</si>
  <si>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</si>
  <si>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</si>
  <si>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</si>
  <si>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</si>
  <si>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</si>
  <si>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</si>
  <si>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</si>
  <si>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</si>
  <si>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</si>
  <si>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</si>
  <si>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</si>
  <si>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</si>
  <si>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</si>
  <si>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</si>
  <si>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</si>
  <si>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</si>
  <si>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</si>
  <si>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</si>
  <si>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</si>
  <si>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</si>
  <si>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</si>
  <si>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</si>
  <si>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</si>
  <si>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</si>
  <si>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</si>
  <si>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</si>
  <si>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</si>
  <si>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</si>
  <si>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</si>
  <si>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</si>
  <si>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</si>
  <si>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</si>
  <si>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</si>
  <si>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</si>
  <si>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</si>
  <si>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</si>
  <si>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</si>
  <si>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</si>
  <si>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</si>
  <si>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</si>
  <si>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</si>
  <si>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</si>
  <si>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</si>
  <si>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</si>
  <si>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</si>
  <si>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</si>
  <si>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</si>
  <si>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</si>
  <si>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</si>
  <si>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</si>
  <si>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</si>
  <si>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</si>
  <si>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</si>
  <si>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</si>
  <si>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</si>
  <si>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</si>
  <si>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</si>
  <si>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</si>
  <si>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</si>
  <si>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</si>
  <si>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</si>
  <si>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</si>
  <si>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</si>
  <si>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</si>
  <si>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</si>
  <si>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</si>
  <si>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</si>
  <si>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</si>
  <si>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</si>
  <si>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</si>
  <si>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</si>
  <si>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</si>
  <si>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</si>
  <si>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</si>
  <si>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</si>
  <si>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</si>
  <si>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</si>
  <si>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</si>
  <si>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</si>
  <si>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</si>
  <si>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</si>
  <si>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</si>
  <si>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</si>
  <si>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</si>
  <si>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</si>
  <si>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</si>
  <si>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</si>
  <si>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</si>
  <si>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</si>
  <si>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</si>
  <si>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</si>
  <si>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</si>
  <si>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</si>
  <si>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</si>
  <si>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</si>
  <si>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</si>
  <si>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</si>
  <si>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</si>
  <si>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</si>
  <si>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</si>
  <si>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</si>
  <si>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</si>
  <si>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</si>
  <si>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</si>
  <si>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</si>
  <si>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</si>
  <si>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</si>
  <si>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</si>
  <si>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</si>
  <si>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</si>
  <si>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</si>
  <si>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</si>
  <si>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</si>
  <si>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</si>
  <si>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</si>
  <si>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</si>
  <si>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</si>
  <si>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</si>
  <si>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</si>
  <si>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</si>
  <si>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</si>
  <si>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</si>
  <si>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</si>
  <si>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</si>
  <si>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</si>
  <si>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</si>
  <si>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</si>
  <si>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</si>
  <si>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</si>
  <si>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</si>
  <si>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</si>
  <si>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</si>
  <si>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</si>
  <si>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</si>
  <si>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</si>
  <si>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</si>
  <si>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</si>
  <si>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</si>
  <si>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</si>
  <si>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</si>
  <si>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</si>
  <si>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</si>
  <si>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</si>
  <si>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</si>
  <si>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</si>
  <si>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</si>
  <si>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</si>
  <si>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</si>
  <si>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</si>
  <si>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</si>
  <si>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</si>
  <si>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</si>
  <si>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</si>
  <si>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</si>
  <si>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</si>
  <si>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</si>
  <si>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</si>
  <si>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</si>
  <si>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</si>
  <si>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</si>
  <si>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</si>
  <si>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</si>
  <si>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</si>
  <si>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</si>
  <si>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</si>
  <si>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</si>
  <si>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</si>
  <si>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</si>
  <si>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</si>
  <si>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</si>
  <si>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</si>
  <si>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</si>
  <si>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</si>
  <si>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</si>
  <si>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</si>
  <si>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</si>
  <si>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</si>
  <si>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</si>
  <si>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</si>
  <si>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</si>
  <si>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</si>
  <si>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</si>
  <si>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</si>
  <si>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</si>
  <si>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</si>
  <si>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</si>
  <si>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</si>
  <si>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</si>
  <si>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</si>
  <si>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</si>
  <si>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</si>
  <si>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</si>
  <si>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</si>
  <si>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</si>
  <si>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</si>
  <si>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</si>
  <si>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</si>
  <si>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</si>
  <si>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</si>
  <si>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</si>
  <si>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</si>
  <si>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</si>
  <si>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</si>
  <si>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</si>
  <si>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</si>
  <si>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</si>
  <si>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</si>
  <si>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</si>
  <si>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</si>
  <si>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</si>
  <si>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</si>
  <si>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</si>
  <si>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</si>
  <si>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</si>
  <si>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</si>
  <si>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</si>
  <si>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</si>
  <si>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</si>
  <si>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</si>
  <si>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</si>
  <si>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</si>
  <si>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</si>
  <si>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</si>
  <si>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</si>
  <si>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</si>
  <si>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</si>
  <si>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</si>
  <si>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</si>
  <si>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</si>
  <si>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</si>
  <si>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</si>
  <si>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</si>
  <si>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</si>
  <si>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</si>
  <si>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</si>
  <si>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</si>
  <si>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</si>
  <si>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</si>
  <si>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</si>
  <si>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</si>
  <si>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</si>
  <si>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</si>
  <si>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</si>
  <si>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</si>
  <si>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</si>
  <si>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</si>
  <si>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</si>
  <si>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</si>
  <si>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</si>
  <si>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</si>
  <si>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</si>
  <si>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</si>
  <si>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</si>
  <si>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</si>
  <si>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</si>
  <si>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</si>
  <si>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</si>
  <si>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</si>
  <si>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</si>
  <si>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</si>
  <si>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</si>
  <si>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</si>
  <si>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</si>
  <si>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</si>
  <si>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</si>
  <si>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</si>
  <si>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</si>
  <si>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</si>
  <si>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</si>
  <si>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</si>
  <si>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</si>
  <si>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</si>
  <si>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</si>
  <si>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</si>
  <si>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</si>
  <si>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</si>
  <si>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</si>
  <si>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</si>
  <si>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</si>
  <si>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</si>
  <si>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</si>
  <si>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</si>
  <si>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</si>
  <si>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</si>
  <si>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</si>
  <si>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</si>
  <si>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</si>
  <si>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</si>
  <si>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</si>
  <si>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</si>
  <si>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</si>
  <si>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</si>
  <si>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</si>
  <si>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</si>
  <si>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</si>
  <si>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</si>
  <si>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</si>
  <si>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</si>
  <si>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</si>
  <si>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</si>
  <si>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</si>
  <si>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</si>
  <si>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</si>
  <si>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</si>
  <si>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</si>
  <si>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</si>
  <si>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</si>
  <si>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</si>
  <si>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</si>
  <si>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</si>
  <si>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</si>
  <si>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</si>
  <si>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</si>
  <si>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</si>
  <si>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</si>
  <si>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</si>
  <si>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</si>
  <si>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</si>
  <si>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</si>
  <si>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</si>
  <si>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</si>
  <si>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</si>
  <si>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</si>
  <si>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</si>
  <si>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</si>
  <si>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</si>
  <si>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</si>
  <si>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</si>
  <si>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</si>
  <si>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</si>
  <si>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</si>
  <si>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</si>
  <si>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</si>
  <si>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</si>
  <si>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</si>
  <si>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</si>
  <si>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</si>
  <si>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</si>
  <si>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</si>
  <si>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</si>
  <si>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</si>
  <si>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</si>
  <si>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</si>
  <si>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</si>
  <si>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</si>
  <si>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</si>
  <si>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</si>
  <si>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</si>
  <si>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</si>
  <si>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</si>
  <si>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</si>
  <si>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</si>
  <si>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</si>
  <si>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</si>
  <si>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</si>
  <si>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</si>
  <si>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</si>
  <si>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</si>
  <si>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</si>
  <si>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</si>
  <si>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</si>
  <si>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</si>
  <si>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</si>
  <si>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</si>
  <si>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</si>
  <si>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</si>
  <si>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</si>
  <si>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</si>
  <si>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</si>
  <si>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</si>
  <si>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</si>
  <si>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</si>
  <si>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</si>
  <si>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</si>
  <si>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</si>
  <si>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</si>
  <si>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</si>
  <si>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</si>
  <si>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</si>
  <si>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</si>
  <si>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</si>
  <si>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</si>
  <si>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</si>
  <si>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</si>
  <si>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</si>
  <si>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</si>
  <si>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</si>
  <si>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</si>
  <si>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</si>
  <si>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</si>
  <si>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</si>
  <si>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</si>
  <si>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</si>
  <si>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</si>
  <si>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</si>
  <si>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</si>
  <si>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</si>
  <si>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</si>
  <si>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</si>
  <si>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</si>
  <si>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</si>
  <si>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</si>
  <si>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</si>
  <si>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</si>
  <si>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</si>
  <si>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</si>
  <si>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</si>
  <si>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</si>
  <si>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</si>
  <si>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</si>
  <si>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</si>
  <si>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</si>
  <si>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</si>
  <si>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</si>
  <si>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</si>
  <si>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</si>
  <si>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</si>
  <si>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</si>
  <si>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</si>
  <si>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</si>
  <si>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</si>
  <si>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</si>
  <si>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</si>
  <si>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</si>
  <si>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</si>
  <si>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</si>
  <si>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</si>
  <si>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</si>
  <si>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</si>
  <si>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</si>
  <si>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</si>
  <si>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</si>
  <si>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</si>
  <si>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</si>
  <si>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</si>
  <si>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</si>
  <si>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</si>
  <si>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</si>
  <si>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</si>
  <si>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</si>
  <si>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</si>
  <si>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</si>
  <si>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</si>
  <si>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</si>
  <si>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</si>
  <si>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</si>
  <si>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</si>
  <si>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</si>
  <si>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</si>
  <si>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</si>
  <si>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</si>
  <si>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</si>
  <si>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</si>
  <si>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</si>
  <si>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</si>
  <si>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</si>
  <si>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</si>
  <si>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</si>
  <si>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</si>
  <si>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</si>
  <si>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</si>
  <si>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</si>
  <si>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</si>
  <si>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</si>
  <si>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</si>
  <si>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</si>
  <si>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</si>
  <si>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</si>
  <si>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</si>
  <si>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</si>
  <si>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</si>
  <si>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</si>
  <si>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</si>
  <si>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</si>
  <si>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</si>
  <si>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</si>
  <si>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</si>
  <si>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</si>
  <si>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</si>
  <si>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</si>
  <si>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</si>
  <si>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</si>
  <si>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</si>
  <si>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</si>
  <si>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</si>
  <si>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</si>
  <si>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</si>
  <si>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</si>
  <si>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</si>
  <si>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</si>
  <si>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</si>
  <si>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</si>
  <si>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</si>
  <si>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</si>
  <si>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</si>
  <si>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</si>
  <si>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</si>
  <si>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</si>
  <si>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</si>
  <si>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</si>
  <si>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</si>
  <si>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</si>
  <si>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</si>
  <si>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</si>
  <si>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</si>
  <si>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</si>
  <si>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</si>
  <si>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</si>
  <si>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</si>
  <si>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</si>
  <si>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</si>
  <si>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</si>
  <si>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</si>
  <si>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</si>
  <si>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</si>
  <si>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</si>
  <si>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</si>
  <si>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</si>
  <si>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</si>
  <si>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</si>
  <si>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</si>
  <si>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</si>
  <si>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</si>
  <si>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</si>
  <si>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</si>
  <si>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</si>
  <si>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</si>
  <si>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</si>
  <si>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</si>
  <si>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</si>
  <si>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</si>
  <si>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</si>
  <si>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</si>
  <si>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</si>
  <si>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</si>
  <si>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</si>
  <si>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</si>
  <si>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</si>
  <si>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</si>
  <si>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</si>
  <si>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</si>
  <si>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</si>
  <si>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</si>
  <si>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</si>
  <si>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</si>
  <si>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</si>
  <si>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</si>
  <si>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</si>
  <si>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</si>
  <si>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</si>
  <si>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</si>
  <si>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</si>
  <si>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</si>
  <si>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</si>
  <si>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</si>
  <si>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</si>
  <si>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</si>
  <si>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</si>
  <si>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</si>
  <si>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</si>
  <si>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</si>
  <si>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</si>
  <si>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</si>
  <si>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</si>
  <si>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</si>
  <si>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</si>
  <si>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</si>
  <si>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</si>
  <si>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</si>
  <si>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</si>
  <si>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</si>
  <si>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</si>
  <si>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</si>
  <si>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</si>
  <si>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</si>
  <si>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</si>
  <si>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</si>
  <si>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</si>
  <si>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</si>
  <si>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</si>
  <si>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</si>
  <si>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</si>
  <si>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</si>
  <si>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</si>
  <si>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</si>
  <si>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</si>
  <si>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</si>
  <si>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</si>
  <si>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</si>
  <si>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</si>
  <si>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</si>
  <si>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</si>
  <si>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</si>
  <si>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</si>
  <si>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</si>
  <si>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</si>
  <si>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</si>
  <si>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</si>
  <si>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</si>
  <si>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</si>
  <si>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</si>
  <si>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</si>
  <si>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</si>
  <si>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</si>
  <si>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</si>
  <si>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</si>
  <si>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</si>
  <si>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</si>
  <si>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</si>
  <si>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</si>
  <si>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</si>
  <si>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</si>
  <si>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</si>
  <si>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</si>
  <si>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</si>
  <si>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</si>
  <si>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</si>
  <si>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</si>
  <si>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</si>
  <si>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</si>
  <si>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</si>
  <si>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</si>
  <si>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</si>
  <si>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</si>
  <si>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</si>
  <si>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</si>
  <si>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</si>
  <si>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</si>
  <si>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</si>
  <si>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</si>
  <si>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</si>
  <si>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</si>
  <si>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</si>
  <si>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</si>
  <si>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</si>
  <si>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</si>
  <si>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</si>
  <si>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</si>
  <si>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</si>
  <si>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</si>
  <si>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</si>
  <si>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</si>
  <si>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</si>
  <si>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</si>
  <si>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</si>
  <si>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</si>
  <si>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</si>
  <si>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</si>
  <si>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</si>
  <si>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</si>
  <si>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</si>
  <si>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</si>
  <si>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</si>
  <si>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</si>
  <si>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</si>
  <si>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</si>
  <si>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</si>
  <si>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</si>
  <si>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</si>
  <si>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</si>
  <si>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</si>
  <si>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</si>
  <si>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</si>
  <si>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</si>
  <si>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</si>
  <si>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</si>
  <si>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</si>
  <si>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</si>
  <si>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</si>
  <si>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</si>
  <si>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</si>
  <si>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</si>
  <si>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</si>
  <si>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</si>
  <si>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</si>
  <si>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</si>
  <si>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</si>
  <si>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</si>
  <si>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</si>
  <si>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</si>
  <si>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</si>
  <si>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</si>
  <si>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</si>
  <si>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</si>
  <si>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</si>
  <si>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</si>
  <si>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</si>
  <si>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</si>
  <si>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</si>
  <si>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</si>
  <si>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</si>
  <si>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</si>
  <si>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</si>
  <si>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</si>
  <si>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</si>
  <si>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</si>
  <si>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</si>
  <si>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</si>
  <si>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</si>
  <si>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</si>
  <si>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</si>
  <si>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</si>
  <si>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</si>
  <si>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</si>
  <si>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</si>
  <si>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</si>
  <si>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</si>
  <si>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</si>
  <si>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</si>
  <si>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</si>
  <si>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</si>
  <si>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</si>
  <si>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</si>
  <si>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</si>
  <si>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</si>
  <si>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</si>
  <si>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</si>
  <si>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</si>
  <si>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</si>
  <si>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</si>
  <si>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</si>
  <si>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</si>
  <si>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</si>
  <si>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</si>
  <si>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</si>
  <si>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</si>
  <si>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</si>
  <si>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</si>
  <si>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</si>
  <si>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</si>
  <si>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</si>
  <si>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</si>
  <si>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</si>
  <si>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</si>
  <si>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</si>
  <si>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</si>
  <si>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</si>
  <si>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</si>
  <si>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</si>
  <si>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</si>
  <si>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</si>
  <si>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</si>
  <si>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</si>
  <si>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</si>
  <si>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</si>
  <si>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</si>
  <si>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</si>
  <si>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</si>
  <si>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</si>
  <si>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</si>
  <si>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</si>
  <si>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</si>
  <si>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</si>
  <si>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</si>
  <si>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</si>
  <si>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</si>
  <si>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</si>
  <si>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</si>
  <si>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</si>
  <si>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</si>
  <si>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</si>
  <si>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</si>
  <si>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</si>
  <si>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</si>
  <si>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</si>
  <si>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</si>
  <si>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</si>
  <si>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</si>
  <si>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</si>
  <si>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</si>
  <si>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</si>
  <si>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</si>
  <si>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</si>
  <si>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</si>
  <si>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</si>
  <si>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</si>
  <si>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</si>
  <si>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</si>
  <si>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</si>
  <si>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</si>
  <si>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</si>
  <si>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</si>
  <si>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</si>
  <si>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</si>
  <si>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</si>
  <si>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</si>
  <si>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</si>
  <si>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</si>
  <si>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</si>
  <si>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</si>
  <si>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</si>
  <si>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</si>
  <si>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</si>
  <si>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</si>
  <si>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</si>
  <si>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</si>
  <si>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</si>
  <si>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</si>
  <si>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</si>
  <si>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</si>
  <si>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</si>
  <si>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</si>
  <si>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</si>
  <si>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</si>
  <si>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</si>
  <si>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</si>
  <si>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</si>
  <si>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</si>
  <si>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</si>
  <si>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</si>
  <si>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</si>
  <si>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</si>
  <si>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</si>
  <si>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</si>
  <si>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</si>
  <si>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</si>
  <si>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</si>
  <si>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</si>
  <si>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</si>
  <si>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</si>
  <si>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</si>
  <si>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</si>
  <si>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</si>
  <si>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</si>
  <si>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</si>
  <si>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</si>
  <si>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</si>
  <si>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</si>
  <si>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</si>
  <si>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</si>
  <si>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</si>
  <si>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</si>
  <si>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</si>
  <si>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</si>
  <si>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</si>
  <si>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</si>
  <si>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</si>
  <si>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</si>
  <si>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</si>
  <si>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</si>
  <si>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</si>
  <si>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</si>
  <si>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</si>
  <si>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</si>
  <si>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</si>
  <si>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</si>
  <si>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</si>
  <si>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</si>
  <si>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</si>
  <si>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</si>
  <si>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</si>
  <si>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</si>
  <si>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</si>
  <si>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</si>
  <si>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</si>
  <si>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</si>
  <si>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</si>
  <si>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</si>
  <si>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</si>
  <si>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</si>
  <si>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</si>
  <si>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</si>
  <si>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</si>
  <si>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</si>
  <si>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</si>
  <si>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</si>
  <si>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</si>
  <si>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</si>
  <si>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</si>
  <si>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</si>
  <si>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</si>
  <si>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</si>
  <si>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</si>
  <si>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</si>
  <si>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</si>
  <si>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</si>
  <si>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</si>
  <si>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</si>
  <si>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</si>
  <si>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</si>
  <si>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</si>
  <si>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</si>
  <si>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</si>
  <si>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</si>
  <si>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</si>
  <si>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</si>
  <si>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</si>
  <si>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</si>
  <si>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</si>
  <si>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</si>
  <si>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</si>
  <si>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</si>
  <si>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</si>
  <si>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</si>
  <si>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</si>
  <si>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</si>
  <si>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</si>
  <si>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</si>
  <si>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</si>
  <si>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</si>
  <si>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</si>
  <si>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</si>
  <si>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</si>
  <si>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</si>
  <si>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</si>
  <si>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</si>
  <si>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</si>
  <si>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</si>
  <si>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</si>
  <si>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</si>
  <si>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</si>
  <si>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</si>
  <si>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</si>
  <si>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</si>
  <si>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</si>
  <si>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</si>
  <si>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</si>
  <si>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</si>
  <si>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</si>
  <si>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</si>
  <si>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</si>
  <si>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</si>
  <si>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</si>
  <si>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</si>
  <si>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</si>
  <si>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</si>
  <si>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</si>
  <si>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</si>
  <si>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</si>
  <si>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</si>
  <si>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</si>
  <si>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</si>
  <si>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</si>
  <si>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</si>
  <si>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</si>
  <si>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</si>
  <si>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</si>
  <si>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</si>
  <si>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</si>
  <si>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</si>
  <si>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</si>
  <si>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</si>
  <si>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</si>
  <si>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</si>
  <si>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</si>
  <si>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</si>
  <si>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</si>
  <si>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</si>
  <si>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</si>
  <si>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</si>
  <si>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</si>
  <si>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</si>
  <si>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</si>
  <si>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</si>
  <si>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</si>
  <si>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</si>
  <si>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</si>
  <si>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</si>
  <si>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</si>
  <si>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</si>
  <si>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</si>
  <si>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</si>
  <si>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</si>
  <si>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</si>
  <si>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</si>
  <si>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</si>
  <si>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</si>
  <si>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</si>
  <si>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</si>
  <si>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</si>
  <si>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</si>
  <si>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</si>
  <si>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</si>
  <si>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</si>
  <si>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</si>
  <si>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</si>
  <si>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</si>
  <si>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</si>
  <si>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</si>
  <si>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</si>
  <si>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</si>
  <si>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</si>
  <si>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</si>
  <si>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</si>
  <si>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</si>
  <si>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</si>
  <si>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</si>
  <si>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</si>
  <si>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</si>
  <si>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</si>
  <si>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</si>
  <si>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</si>
  <si>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</si>
  <si>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</si>
  <si>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</si>
  <si>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</si>
  <si>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</si>
  <si>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</si>
  <si>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</si>
  <si>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</si>
  <si>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</si>
  <si>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</si>
  <si>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</si>
  <si>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</si>
  <si>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</si>
  <si>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</si>
  <si>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</si>
  <si>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</si>
  <si>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</si>
  <si>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</si>
  <si>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</si>
  <si>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</si>
  <si>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</si>
  <si>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</si>
  <si>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</si>
  <si>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</si>
  <si>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</si>
  <si>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</si>
  <si>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</si>
  <si>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</si>
  <si>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</si>
  <si>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</si>
  <si>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</si>
  <si>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</si>
  <si>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</si>
  <si>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</si>
  <si>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</si>
  <si>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</si>
  <si>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</si>
  <si>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</si>
  <si>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</si>
  <si>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</si>
  <si>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</si>
  <si>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</si>
  <si>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</si>
  <si>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</si>
  <si>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</si>
  <si>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</si>
  <si>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</si>
  <si>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</si>
  <si>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</si>
  <si>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</si>
  <si>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</si>
  <si>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</si>
  <si>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</si>
  <si>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</si>
  <si>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</si>
  <si>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</si>
  <si>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</si>
  <si>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</si>
  <si>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</si>
  <si>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</si>
  <si>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</si>
  <si>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</si>
  <si>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</si>
  <si>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</si>
  <si>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</si>
  <si>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</si>
  <si>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</si>
  <si>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</si>
  <si>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</si>
  <si>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</si>
  <si>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</si>
  <si>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</si>
  <si>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</si>
  <si>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</si>
  <si>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</si>
  <si>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</si>
  <si>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</si>
  <si>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</si>
  <si>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</si>
  <si>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</si>
  <si>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</si>
  <si>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</si>
  <si>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</si>
  <si>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</si>
  <si>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</si>
  <si>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</si>
  <si>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</si>
  <si>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</si>
  <si>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</si>
  <si>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</si>
  <si>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</si>
  <si>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</si>
  <si>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</si>
  <si>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</si>
  <si>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</si>
  <si>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</si>
  <si>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</si>
  <si>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</si>
  <si>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</si>
  <si>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</si>
  <si>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</si>
  <si>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</si>
  <si>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</si>
  <si>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</si>
  <si>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</si>
  <si>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</si>
  <si>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</si>
  <si>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</si>
  <si>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</si>
  <si>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</si>
  <si>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</si>
  <si>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</si>
  <si>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</si>
  <si>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</si>
  <si>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</si>
  <si>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</si>
  <si>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</si>
  <si>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</si>
  <si>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</si>
  <si>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</si>
  <si>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</si>
  <si>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</si>
  <si>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</si>
  <si>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</si>
  <si>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</si>
  <si>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</si>
  <si>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</si>
  <si>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</si>
  <si>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</si>
  <si>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</si>
  <si>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</si>
  <si>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</si>
  <si>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</si>
  <si>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</si>
  <si>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</si>
  <si>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</si>
  <si>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</si>
  <si>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</si>
  <si>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</si>
  <si>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</si>
  <si>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</si>
  <si>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</si>
  <si>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</si>
  <si>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</si>
  <si>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</si>
  <si>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</si>
  <si>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</si>
  <si>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</si>
  <si>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</si>
  <si>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</si>
  <si>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</si>
  <si>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</si>
  <si>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</si>
  <si>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</si>
  <si>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</si>
  <si>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</si>
  <si>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</si>
  <si>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</si>
  <si>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</si>
  <si>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</si>
  <si>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</si>
  <si>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</si>
  <si>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</si>
  <si>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</si>
  <si>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</si>
  <si>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</si>
  <si>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</si>
  <si>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</si>
  <si>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</si>
  <si>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</si>
  <si>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</si>
  <si>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</si>
  <si>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</si>
  <si>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</si>
  <si>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</si>
  <si>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</si>
  <si>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</si>
  <si>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</si>
  <si>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</si>
  <si>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</si>
  <si>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</si>
  <si>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</si>
  <si>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</si>
  <si>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</si>
  <si>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</si>
  <si>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</si>
  <si>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</si>
  <si>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</si>
  <si>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</si>
  <si>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</si>
  <si>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</si>
  <si>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</si>
  <si>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</si>
  <si>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</si>
  <si>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</si>
  <si>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</si>
  <si>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</si>
  <si>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</si>
  <si>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</si>
  <si>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</si>
  <si>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</si>
  <si>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</si>
  <si>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</si>
  <si>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</si>
  <si>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</si>
  <si>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</si>
  <si>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</si>
  <si>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</si>
  <si>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</si>
  <si>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</si>
  <si>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</si>
  <si>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</si>
  <si>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</si>
  <si>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</si>
  <si>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</si>
  <si>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</si>
  <si>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</si>
  <si>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</si>
  <si>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</si>
  <si>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</si>
  <si>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</si>
  <si>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</si>
  <si>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</si>
  <si>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</si>
  <si>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</si>
  <si>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</si>
  <si>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</si>
  <si>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</si>
  <si>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</si>
  <si>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</si>
  <si>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</si>
  <si>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</si>
  <si>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</si>
  <si>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</si>
  <si>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</si>
  <si>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</si>
  <si>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</si>
  <si>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</si>
  <si>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</si>
  <si>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</si>
  <si>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</si>
  <si>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</si>
  <si>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</si>
  <si>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</si>
  <si>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</si>
  <si>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</si>
  <si>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</si>
  <si>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</si>
  <si>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</si>
  <si>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</si>
  <si>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</si>
  <si>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</si>
  <si>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</si>
  <si>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</si>
  <si>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</si>
  <si>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</si>
  <si>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</si>
  <si>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</si>
  <si>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</si>
  <si>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</si>
  <si>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</si>
  <si>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</si>
  <si>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</si>
  <si>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</si>
  <si>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</si>
  <si>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</si>
  <si>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</si>
  <si>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</si>
  <si>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</si>
  <si>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</si>
  <si>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</si>
  <si>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</si>
  <si>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</si>
  <si>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</si>
  <si>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</si>
  <si>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</si>
  <si>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</si>
  <si>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</si>
  <si>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</si>
  <si>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</si>
  <si>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</si>
  <si>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</si>
  <si>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</si>
  <si>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</si>
  <si>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</si>
  <si>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</si>
  <si>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</si>
  <si>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</si>
  <si>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</si>
  <si>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</si>
  <si>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</si>
  <si>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</si>
  <si>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</si>
  <si>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</si>
  <si>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</si>
  <si>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</si>
  <si>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</si>
  <si>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</si>
  <si>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</si>
  <si>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</si>
  <si>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</si>
  <si>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</si>
  <si>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</si>
  <si>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</si>
  <si>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</si>
  <si>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</si>
  <si>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</si>
  <si>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</si>
  <si>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</si>
  <si>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</si>
  <si>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</si>
  <si>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</si>
  <si>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</si>
  <si>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</si>
  <si>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</si>
  <si>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</si>
  <si>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</si>
  <si>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</si>
  <si>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</si>
  <si>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</si>
  <si>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</si>
  <si>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</si>
  <si>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</si>
  <si>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</si>
  <si>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</si>
  <si>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</si>
  <si>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</si>
  <si>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</si>
  <si>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</si>
  <si>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</si>
  <si>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</si>
  <si>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</si>
  <si>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</si>
  <si>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</si>
  <si>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</si>
  <si>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</si>
  <si>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</si>
  <si>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</si>
  <si>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</si>
  <si>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</si>
  <si>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</si>
  <si>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</si>
  <si>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</si>
  <si>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</si>
  <si>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</si>
  <si>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</si>
  <si>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</si>
  <si>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</si>
  <si>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</si>
  <si>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</si>
  <si>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</si>
  <si>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</si>
  <si>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</si>
  <si>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</si>
  <si>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</si>
  <si>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</si>
  <si>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</si>
  <si>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</si>
  <si>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</si>
  <si>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</si>
  <si>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</si>
  <si>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</si>
  <si>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</si>
  <si>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</si>
  <si>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</si>
  <si>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</si>
  <si>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</si>
  <si>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</si>
  <si>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</si>
  <si>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</si>
  <si>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</si>
  <si>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</si>
  <si>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</si>
  <si>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</si>
  <si>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</si>
  <si>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</si>
  <si>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</si>
  <si>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</si>
  <si>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</si>
  <si>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</si>
  <si>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</si>
  <si>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</si>
  <si>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</si>
  <si>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</si>
  <si>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</si>
  <si>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</si>
  <si>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</si>
  <si>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</si>
  <si>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</si>
  <si>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</si>
  <si>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</si>
  <si>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</si>
  <si>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</si>
  <si>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</si>
  <si>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</si>
  <si>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</si>
  <si>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</si>
  <si>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</si>
  <si>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</si>
  <si>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</si>
  <si>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</si>
  <si>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</si>
  <si>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</si>
  <si>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</si>
  <si>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</si>
  <si>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</si>
  <si>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</si>
  <si>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</si>
  <si>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</si>
  <si>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</si>
  <si>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</si>
  <si>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</si>
  <si>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</si>
  <si>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</si>
  <si>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</si>
  <si>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</si>
  <si>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</si>
  <si>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</si>
  <si>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</si>
  <si>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</si>
  <si>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</si>
  <si>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</si>
  <si>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</si>
  <si>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</si>
  <si>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</si>
  <si>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</si>
  <si>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</si>
  <si>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</si>
  <si>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</si>
  <si>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</si>
  <si>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</si>
  <si>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</si>
  <si>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</si>
  <si>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</si>
  <si>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</si>
  <si>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</si>
  <si>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</si>
  <si>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</si>
  <si>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</si>
  <si>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</si>
  <si>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</si>
  <si>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</si>
  <si>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</si>
  <si>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</si>
  <si>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</si>
  <si>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</si>
  <si>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</si>
  <si>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</si>
  <si>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</si>
  <si>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</si>
  <si>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</si>
  <si>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</si>
  <si>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</si>
  <si>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</si>
  <si>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</si>
  <si>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</si>
  <si>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</si>
  <si>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</si>
  <si>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</si>
  <si>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</si>
  <si>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</si>
  <si>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</si>
  <si>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</si>
  <si>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</si>
  <si>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</si>
  <si>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</si>
  <si>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</si>
  <si>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</si>
  <si>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</si>
  <si>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</si>
  <si>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</si>
  <si>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</si>
  <si>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</si>
  <si>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</si>
  <si>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</si>
  <si>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</si>
  <si>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</si>
  <si>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</si>
  <si>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</si>
  <si>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</si>
  <si>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</si>
  <si>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</si>
  <si>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</si>
  <si>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</si>
  <si>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</si>
  <si>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</si>
  <si>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</si>
  <si>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</si>
  <si>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</si>
  <si>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</si>
  <si>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</si>
  <si>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</si>
  <si>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</si>
  <si>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</si>
  <si>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</si>
  <si>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</si>
  <si>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</si>
  <si>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</si>
  <si>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</si>
  <si>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</si>
  <si>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</si>
  <si>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</si>
  <si>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</si>
  <si>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</si>
  <si>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</si>
  <si>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</si>
  <si>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</si>
  <si>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</si>
  <si>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</si>
  <si>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</si>
  <si>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</si>
  <si>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</si>
  <si>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</si>
  <si>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</si>
  <si>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</si>
  <si>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</si>
  <si>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</si>
  <si>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</si>
  <si>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</si>
  <si>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</si>
  <si>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</si>
  <si>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</si>
  <si>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</si>
  <si>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</si>
  <si>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</si>
  <si>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</si>
  <si>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</si>
  <si>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</si>
  <si>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</si>
  <si>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</si>
  <si>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</si>
  <si>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</si>
  <si>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</si>
  <si>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</si>
  <si>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</si>
  <si>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</si>
  <si>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</si>
  <si>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</si>
  <si>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</si>
  <si>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</si>
  <si>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</si>
  <si>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</si>
  <si>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</si>
  <si>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</si>
  <si>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</si>
  <si>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</si>
  <si>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</si>
  <si>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</si>
  <si>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</si>
  <si>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</si>
  <si>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</si>
  <si>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</si>
  <si>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</si>
  <si>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</si>
  <si>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</si>
  <si>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</si>
  <si>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</si>
  <si>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</si>
  <si>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</si>
  <si>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</si>
  <si>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</si>
  <si>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</si>
  <si>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</si>
  <si>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</si>
  <si>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</si>
  <si>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</si>
  <si>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</si>
  <si>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</si>
  <si>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</si>
  <si>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</si>
  <si>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</si>
  <si>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</si>
  <si>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</si>
  <si>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</si>
  <si>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</si>
  <si>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</si>
  <si>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</si>
  <si>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</si>
  <si>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</si>
  <si>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</si>
  <si>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</si>
  <si>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</si>
  <si>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</si>
  <si>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</si>
  <si>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</si>
  <si>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</si>
  <si>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</si>
  <si>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</si>
  <si>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</si>
  <si>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</si>
  <si>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</si>
  <si>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</si>
  <si>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</si>
  <si>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</si>
  <si>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</si>
  <si>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</si>
  <si>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</si>
  <si>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</si>
  <si>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</si>
  <si>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</si>
  <si>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</si>
  <si>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</si>
  <si>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</si>
  <si>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</si>
  <si>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</si>
  <si>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</si>
  <si>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</si>
  <si>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</si>
  <si>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</si>
  <si>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</si>
  <si>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</si>
  <si>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</si>
  <si>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</si>
  <si>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</si>
  <si>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</si>
  <si>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</si>
  <si>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</si>
  <si>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</si>
  <si>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</si>
  <si>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</si>
  <si>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</si>
  <si>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</si>
  <si>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</si>
  <si>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</si>
  <si>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</si>
  <si>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</si>
  <si>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</si>
  <si>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</si>
  <si>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</si>
  <si>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</si>
  <si>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</si>
  <si>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</si>
  <si>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</si>
  <si>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</si>
  <si>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</si>
  <si>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</si>
  <si>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</si>
  <si>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</si>
  <si>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</si>
  <si>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</si>
  <si>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</si>
  <si>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</si>
  <si>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</si>
  <si>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</si>
  <si>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</si>
  <si>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</si>
  <si>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</si>
  <si>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</si>
  <si>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</si>
  <si>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</si>
  <si>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</si>
  <si>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</si>
  <si>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</si>
  <si>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</si>
  <si>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</si>
  <si>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</si>
  <si>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</si>
  <si>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</si>
  <si>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</si>
  <si>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</si>
  <si>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</si>
  <si>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</si>
  <si>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</si>
  <si>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</si>
  <si>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</si>
  <si>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</si>
  <si>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</si>
  <si>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</si>
  <si>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</si>
  <si>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</si>
  <si>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</si>
  <si>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</si>
  <si>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</si>
  <si>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</si>
  <si>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</si>
  <si>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</si>
  <si>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</si>
  <si>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</si>
  <si>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</si>
  <si>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</si>
  <si>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</si>
  <si>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</si>
  <si>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</si>
  <si>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</si>
  <si>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</si>
  <si>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</si>
  <si>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</si>
  <si>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</si>
  <si>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</si>
  <si>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</si>
  <si>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</si>
  <si>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</si>
  <si>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</si>
  <si>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</si>
  <si>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</si>
  <si>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</si>
  <si>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</si>
  <si>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</si>
  <si>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</si>
  <si>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</si>
  <si>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</si>
  <si>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</si>
  <si>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</si>
  <si>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</si>
  <si>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</si>
  <si>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</si>
  <si>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</si>
  <si>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</si>
  <si>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</si>
  <si>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</si>
  <si>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</si>
  <si>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</si>
  <si>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</si>
  <si>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</si>
  <si>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</si>
  <si>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</si>
  <si>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</si>
  <si>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</si>
  <si>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</si>
  <si>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</si>
  <si>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</si>
  <si>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</si>
  <si>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</si>
  <si>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</si>
  <si>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</si>
  <si>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</si>
  <si>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</si>
  <si>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</si>
  <si>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</si>
  <si>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</si>
  <si>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</si>
  <si>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</si>
  <si>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</si>
  <si>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</si>
  <si>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</si>
  <si>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</si>
  <si>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</si>
  <si>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</si>
  <si>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</si>
  <si>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</si>
  <si>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</si>
  <si>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</si>
  <si>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</si>
  <si>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</si>
  <si>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</si>
  <si>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</si>
  <si>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</si>
  <si>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</si>
  <si>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</si>
  <si>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</si>
  <si>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</si>
  <si>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</si>
  <si>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</si>
  <si>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</si>
  <si>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</si>
  <si>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</si>
  <si>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</si>
  <si>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</si>
  <si>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</si>
  <si>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</si>
  <si>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</si>
  <si>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</si>
  <si>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</si>
  <si>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</si>
  <si>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</si>
  <si>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</si>
  <si>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</si>
  <si>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</si>
  <si>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</si>
  <si>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</si>
  <si>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</si>
  <si>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</si>
  <si>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</si>
  <si>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</si>
  <si>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</si>
  <si>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</si>
  <si>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</si>
  <si>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</si>
  <si>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</si>
  <si>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</si>
  <si>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</si>
  <si>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</si>
  <si>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</si>
  <si>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</si>
  <si>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</si>
  <si>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</si>
  <si>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</si>
  <si>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</si>
  <si>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</si>
  <si>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</si>
  <si>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</si>
  <si>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</si>
  <si>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</si>
  <si>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</si>
  <si>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</si>
  <si>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</si>
  <si>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</si>
  <si>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</si>
  <si>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</si>
  <si>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</si>
  <si>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</si>
  <si>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</si>
  <si>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</si>
  <si>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</si>
  <si>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</si>
  <si>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</si>
  <si>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</si>
  <si>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</si>
  <si>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</si>
  <si>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</si>
  <si>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</si>
  <si>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</si>
  <si>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</si>
  <si>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</si>
  <si>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</si>
  <si>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</si>
  <si>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</si>
  <si>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</si>
  <si>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</si>
  <si>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</si>
  <si>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</si>
  <si>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</si>
  <si>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</si>
  <si>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</si>
  <si>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</si>
  <si>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</si>
  <si>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</si>
  <si>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</si>
  <si>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</si>
  <si>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</si>
  <si>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</si>
  <si>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</si>
  <si>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</si>
  <si>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</si>
  <si>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</si>
  <si>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</si>
  <si>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</si>
  <si>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</si>
  <si>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</si>
  <si>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</si>
  <si>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</si>
  <si>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</si>
  <si>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</si>
  <si>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</si>
  <si>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</si>
  <si>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</si>
  <si>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</si>
  <si>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</si>
  <si>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</si>
  <si>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</si>
  <si>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</si>
  <si>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</si>
  <si>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</si>
  <si>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</si>
  <si>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</si>
  <si>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</si>
  <si>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</si>
  <si>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</si>
  <si>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</si>
  <si>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</si>
  <si>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</si>
  <si>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</si>
  <si>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</si>
  <si>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</si>
  <si>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</si>
  <si>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</si>
  <si>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</si>
  <si>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</si>
  <si>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</si>
  <si>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</si>
  <si>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</si>
  <si>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</si>
  <si>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</si>
  <si>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</si>
  <si>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</si>
  <si>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</si>
  <si>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</si>
  <si>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</si>
  <si>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</si>
  <si>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</si>
  <si>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</si>
  <si>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</si>
  <si>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</si>
  <si>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</si>
  <si>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</si>
  <si>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</si>
  <si>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</si>
  <si>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</si>
  <si>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</si>
  <si>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</si>
  <si>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</si>
  <si>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</si>
  <si>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</si>
  <si>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</si>
  <si>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</si>
  <si>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</si>
  <si>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</si>
  <si>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</si>
  <si>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</si>
  <si>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</si>
  <si>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</si>
  <si>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</si>
  <si>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</si>
  <si>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</si>
  <si>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</si>
  <si>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</si>
  <si>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</si>
  <si>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</si>
  <si>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</si>
  <si>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</si>
  <si>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</si>
  <si>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</si>
  <si>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</si>
  <si>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</si>
  <si>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</si>
  <si>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</si>
  <si>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</si>
  <si>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</si>
  <si>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</si>
  <si>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</si>
  <si>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</si>
  <si>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</si>
  <si>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</si>
  <si>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</si>
  <si>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</si>
  <si>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</si>
  <si>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</si>
  <si>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</si>
  <si>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</si>
  <si>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</si>
  <si>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</si>
  <si>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</si>
  <si>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</si>
  <si>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</si>
  <si>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</si>
  <si>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</si>
  <si>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</si>
  <si>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</si>
  <si>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</si>
  <si>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</si>
  <si>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</si>
  <si>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</si>
  <si>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</si>
  <si>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</si>
  <si>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</si>
  <si>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</si>
  <si>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</si>
  <si>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</si>
  <si>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</si>
  <si>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</si>
  <si>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</si>
  <si>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</si>
  <si>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</si>
  <si>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</si>
  <si>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</si>
  <si>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</si>
  <si>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</si>
  <si>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</si>
  <si>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</si>
  <si>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</si>
  <si>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</si>
  <si>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</si>
  <si>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</si>
  <si>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</si>
  <si>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</si>
  <si>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</si>
  <si>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</si>
  <si>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</si>
  <si>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</si>
  <si>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</si>
  <si>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</si>
  <si>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</si>
  <si>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</si>
  <si>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</si>
  <si>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</si>
  <si>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</si>
  <si>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</si>
  <si>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</si>
  <si>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</si>
  <si>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</si>
  <si>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</si>
  <si>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</si>
  <si>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</si>
  <si>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</si>
  <si>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</si>
  <si>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</si>
  <si>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</si>
  <si>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</si>
  <si>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</si>
  <si>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</si>
  <si>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</si>
  <si>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</si>
  <si>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</si>
  <si>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</si>
  <si>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</si>
  <si>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</si>
  <si>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</si>
  <si>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</si>
  <si>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</si>
  <si>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</si>
  <si>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</si>
  <si>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</si>
  <si>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</si>
  <si>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</si>
  <si>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</si>
  <si>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</si>
  <si>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</si>
  <si>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</si>
  <si>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</si>
  <si>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</si>
  <si>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</si>
  <si>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</si>
  <si>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</si>
  <si>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</si>
  <si>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</si>
  <si>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</si>
  <si>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</si>
  <si>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</si>
  <si>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</si>
  <si>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</si>
  <si>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</si>
  <si>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</si>
  <si>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</si>
  <si>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</si>
  <si>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</si>
  <si>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</si>
  <si>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</si>
  <si>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</si>
  <si>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</si>
  <si>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</si>
  <si>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</si>
  <si>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</si>
  <si>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</si>
  <si>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</si>
  <si>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</si>
  <si>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</si>
  <si>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</si>
  <si>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</si>
  <si>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</si>
  <si>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</si>
  <si>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</si>
  <si>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</si>
  <si>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</si>
  <si>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</si>
  <si>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</si>
  <si>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</si>
  <si>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</si>
  <si>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</si>
  <si>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</si>
  <si>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</si>
  <si>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</si>
  <si>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</si>
  <si>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</si>
  <si>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</si>
  <si>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</si>
  <si>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</si>
  <si>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</si>
  <si>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</si>
  <si>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</si>
  <si>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</si>
  <si>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</si>
  <si>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</si>
  <si>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</si>
  <si>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</si>
  <si>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</si>
  <si>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</si>
  <si>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</si>
  <si>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</si>
  <si>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</si>
  <si>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</si>
  <si>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</si>
  <si>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</si>
  <si>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</si>
  <si>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</si>
  <si>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</si>
  <si>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</si>
  <si>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</si>
  <si>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</si>
  <si>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</si>
  <si>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</si>
  <si>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</si>
  <si>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</si>
  <si>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</si>
  <si>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</si>
  <si>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</si>
  <si>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</si>
  <si>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</si>
  <si>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</si>
  <si>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</si>
  <si>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</si>
  <si>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</si>
  <si>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</si>
  <si>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</si>
  <si>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</si>
  <si>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</si>
  <si>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</si>
  <si>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</si>
  <si>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</si>
  <si>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</si>
  <si>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</si>
  <si>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</si>
  <si>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</si>
  <si>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</si>
  <si>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</si>
  <si>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</si>
  <si>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</si>
  <si>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</si>
  <si>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</si>
  <si>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</si>
  <si>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</si>
  <si>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</si>
  <si>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</si>
  <si>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</si>
  <si>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</si>
  <si>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</si>
  <si>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</si>
  <si>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</si>
  <si>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</si>
  <si>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</si>
  <si>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</si>
  <si>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</si>
  <si>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</si>
  <si>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</si>
  <si>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</si>
  <si>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</si>
  <si>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</si>
  <si>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</si>
  <si>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</si>
  <si>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</si>
  <si>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</si>
  <si>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</si>
  <si>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</si>
  <si>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</si>
  <si>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</si>
  <si>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</si>
  <si>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</si>
  <si>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</si>
  <si>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</si>
  <si>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</si>
  <si>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</si>
  <si>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</si>
  <si>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</si>
  <si>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</si>
  <si>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</si>
  <si>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</si>
  <si>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</si>
  <si>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</si>
  <si>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</si>
  <si>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</si>
  <si>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</si>
  <si>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</si>
  <si>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</si>
  <si>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</si>
  <si>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</si>
  <si>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</si>
  <si>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</si>
  <si>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</si>
  <si>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</si>
  <si>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</si>
  <si>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</si>
  <si>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</si>
  <si>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</si>
  <si>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</si>
  <si>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</si>
  <si>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</si>
  <si>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</si>
  <si>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</si>
  <si>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</si>
  <si>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</si>
  <si>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</si>
  <si>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</si>
  <si>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</si>
  <si>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</si>
  <si>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</si>
  <si>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</si>
  <si>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</si>
  <si>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</si>
  <si>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</si>
  <si>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</si>
  <si>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</si>
  <si>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</si>
  <si>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</si>
  <si>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</si>
  <si>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</si>
  <si>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</si>
  <si>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</si>
  <si>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</si>
  <si>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</si>
  <si>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</si>
  <si>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</si>
  <si>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</si>
  <si>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</si>
  <si>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</si>
  <si>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</si>
  <si>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</si>
  <si>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</si>
  <si>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</si>
  <si>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</si>
  <si>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</si>
  <si>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</si>
  <si>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</si>
  <si>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</si>
  <si>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</si>
  <si>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</si>
  <si>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</si>
  <si>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</si>
  <si>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</si>
  <si>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</si>
  <si>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</si>
  <si>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</si>
  <si>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</si>
  <si>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</si>
  <si>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</si>
  <si>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</si>
  <si>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</si>
  <si>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</si>
  <si>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</si>
  <si>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</si>
  <si>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</si>
  <si>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</si>
  <si>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</si>
  <si>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</si>
  <si>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</si>
  <si>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</si>
  <si>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</si>
  <si>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</si>
  <si>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</si>
  <si>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</si>
  <si>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</si>
  <si>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</si>
  <si>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</si>
  <si>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</si>
  <si>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</si>
  <si>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</si>
  <si>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</si>
  <si>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</si>
  <si>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</si>
  <si>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</si>
  <si>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</si>
  <si>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</si>
  <si>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</si>
  <si>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</si>
  <si>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</si>
  <si>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</si>
  <si>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</si>
  <si>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</si>
  <si>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</si>
  <si>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</si>
  <si>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</si>
  <si>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</si>
  <si>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</si>
  <si>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</si>
  <si>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</si>
  <si>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</si>
  <si>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</si>
  <si>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</si>
  <si>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</si>
  <si>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</si>
  <si>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</si>
  <si>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</si>
  <si>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</si>
  <si>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</si>
  <si>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</si>
  <si>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</si>
  <si>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</si>
  <si>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</si>
  <si>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</si>
  <si>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</si>
  <si>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</si>
  <si>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</si>
  <si>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</si>
  <si>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</si>
  <si>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</si>
  <si>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</si>
  <si>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</si>
  <si>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</si>
  <si>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</si>
  <si>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</si>
  <si>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</si>
  <si>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</si>
  <si>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</si>
  <si>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</si>
  <si>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</si>
  <si>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</si>
  <si>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</si>
  <si>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</si>
  <si>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</si>
  <si>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</si>
  <si>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</si>
  <si>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</si>
  <si>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</si>
  <si>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</si>
  <si>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</si>
  <si>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</si>
  <si>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</si>
  <si>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</si>
  <si>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</si>
  <si>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</si>
  <si>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</si>
  <si>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</si>
  <si>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</si>
  <si>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</si>
  <si>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</si>
  <si>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</si>
  <si>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</si>
  <si>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</si>
  <si>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</si>
  <si>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</si>
  <si>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</si>
  <si>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</si>
  <si>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</si>
  <si>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</si>
  <si>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</si>
  <si>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</si>
  <si>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</si>
  <si>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</si>
  <si>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</si>
  <si>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</si>
  <si>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</si>
  <si>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</si>
  <si>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</si>
  <si>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</si>
  <si>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</si>
  <si>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</si>
  <si>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</si>
  <si>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</si>
  <si>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</si>
  <si>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</si>
  <si>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</si>
  <si>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</si>
  <si>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</si>
  <si>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</si>
  <si>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</si>
  <si>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</si>
  <si>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</si>
  <si>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</si>
  <si>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</si>
  <si>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</si>
  <si>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</si>
  <si>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</si>
  <si>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</si>
  <si>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</si>
  <si>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</si>
  <si>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</si>
  <si>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</si>
  <si>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</si>
  <si>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</si>
  <si>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</si>
  <si>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</si>
  <si>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</si>
  <si>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</si>
  <si>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</si>
  <si>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</si>
  <si>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</si>
  <si>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</si>
  <si>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</si>
  <si>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</si>
  <si>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</si>
  <si>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</si>
  <si>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</si>
  <si>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</si>
  <si>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</si>
  <si>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</si>
  <si>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</si>
  <si>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</si>
  <si>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</si>
  <si>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</si>
  <si>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</si>
  <si>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</si>
  <si>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</si>
  <si>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</si>
  <si>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</si>
  <si>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</si>
  <si>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</si>
  <si>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</si>
  <si>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</si>
  <si>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</si>
  <si>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</si>
  <si>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</si>
  <si>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</si>
  <si>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</si>
  <si>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</si>
  <si>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</si>
  <si>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</si>
  <si>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</si>
  <si>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</si>
  <si>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</si>
  <si>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</si>
  <si>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</si>
  <si>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</si>
  <si>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</si>
  <si>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</si>
  <si>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</si>
  <si>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</si>
  <si>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</si>
  <si>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</si>
  <si>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</si>
  <si>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</si>
  <si>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</si>
  <si>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</si>
  <si>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</si>
  <si>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</si>
  <si>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</si>
  <si>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</si>
  <si>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</si>
  <si>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</si>
  <si>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</si>
  <si>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</si>
  <si>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</si>
  <si>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</si>
  <si>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</si>
  <si>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</si>
  <si>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</si>
  <si>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</si>
  <si>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</si>
  <si>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</si>
  <si>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</si>
  <si>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</si>
  <si>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</si>
  <si>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</si>
  <si>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</si>
  <si>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</si>
  <si>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</si>
  <si>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</si>
  <si>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</si>
  <si>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</si>
  <si>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</si>
  <si>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</si>
  <si>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</si>
  <si>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</si>
  <si>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</si>
  <si>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</si>
  <si>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</si>
  <si>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</si>
  <si>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</si>
  <si>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</si>
  <si>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</si>
  <si>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</si>
  <si>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</si>
  <si>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</si>
  <si>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</si>
  <si>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</si>
  <si>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</si>
  <si>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</si>
  <si>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</si>
  <si>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</si>
  <si>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</si>
  <si>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</si>
  <si>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</si>
  <si>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</si>
  <si>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</si>
  <si>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</si>
  <si>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</si>
  <si>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</si>
  <si>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</si>
  <si>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</si>
  <si>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</si>
  <si>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</si>
  <si>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</si>
  <si>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</si>
  <si>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</si>
  <si>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</si>
  <si>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</si>
  <si>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</si>
  <si>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</si>
  <si>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</si>
  <si>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</si>
  <si>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</si>
  <si>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</si>
  <si>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</si>
  <si>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</si>
  <si>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</si>
  <si>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</si>
  <si>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</si>
  <si>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</si>
  <si>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</si>
  <si>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</si>
  <si>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</si>
  <si>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</si>
  <si>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</si>
  <si>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</si>
  <si>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</si>
  <si>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</si>
  <si>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</si>
  <si>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</si>
  <si>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</si>
  <si>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</si>
  <si>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</si>
  <si>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</si>
  <si>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</si>
  <si>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</si>
  <si>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</si>
  <si>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</si>
  <si>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</si>
  <si>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</si>
  <si>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</si>
  <si>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</si>
  <si>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</si>
  <si>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</si>
  <si>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</si>
  <si>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</si>
  <si>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</si>
  <si>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</si>
  <si>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</si>
  <si>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</si>
  <si>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</si>
  <si>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</si>
  <si>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</si>
  <si>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</si>
  <si>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</si>
  <si>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</si>
  <si>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</si>
  <si>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</si>
  <si>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</si>
  <si>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</si>
  <si>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</si>
  <si>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</si>
  <si>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</si>
  <si>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</si>
  <si>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</si>
  <si>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</si>
  <si>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</si>
  <si>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</si>
  <si>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</si>
  <si>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</si>
  <si>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</si>
  <si>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</si>
  <si>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</si>
  <si>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</si>
  <si>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</si>
  <si>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</si>
  <si>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</si>
  <si>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</si>
  <si>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</si>
  <si>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</si>
  <si>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</si>
  <si>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</si>
  <si>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</si>
  <si>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</si>
  <si>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</si>
  <si>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</si>
  <si>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</si>
  <si>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</si>
  <si>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</si>
  <si>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</si>
  <si>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</si>
  <si>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</si>
  <si>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</si>
  <si>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</si>
  <si>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</si>
  <si>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</si>
  <si>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</si>
  <si>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</si>
  <si>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</si>
  <si>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</si>
  <si>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</si>
  <si>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</si>
  <si>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</si>
  <si>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</si>
  <si>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</si>
  <si>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</si>
  <si>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</si>
  <si>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</si>
  <si>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</si>
  <si>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</si>
  <si>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</si>
  <si>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</si>
  <si>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</si>
  <si>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</si>
  <si>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</si>
  <si>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</si>
  <si>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</si>
  <si>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</si>
  <si>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</si>
  <si>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</si>
  <si>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</si>
  <si>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</si>
  <si>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</si>
  <si>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</si>
  <si>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</si>
  <si>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</si>
  <si>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</si>
  <si>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</si>
  <si>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</si>
  <si>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</si>
  <si>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</si>
  <si>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</si>
  <si>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</si>
  <si>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</si>
  <si>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</si>
  <si>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</si>
  <si>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</si>
  <si>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</si>
  <si>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</si>
  <si>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</si>
  <si>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</si>
  <si>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</si>
  <si>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</si>
  <si>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</si>
  <si>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</si>
  <si>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</si>
  <si>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</si>
  <si>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</si>
  <si>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</si>
  <si>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</si>
  <si>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</si>
  <si>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</si>
  <si>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</si>
  <si>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</si>
  <si>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</si>
  <si>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</si>
  <si>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</si>
  <si>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</si>
  <si>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</si>
  <si>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</si>
  <si>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</si>
  <si>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</si>
  <si>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</si>
  <si>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</si>
  <si>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</si>
  <si>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</si>
  <si>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</si>
  <si>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</si>
  <si>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</si>
  <si>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</si>
  <si>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</si>
  <si>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</si>
  <si>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</si>
  <si>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</si>
  <si>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</si>
  <si>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</si>
  <si>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</si>
  <si>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</si>
  <si>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</si>
  <si>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</si>
  <si>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</si>
  <si>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</si>
  <si>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</si>
  <si>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</si>
  <si>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</si>
  <si>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</si>
  <si>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</si>
  <si>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</si>
  <si>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</si>
  <si>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</si>
  <si>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</si>
  <si>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</si>
  <si>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</si>
  <si>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</si>
  <si>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</si>
  <si>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</si>
  <si>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</si>
  <si>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</si>
  <si>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</si>
  <si>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</si>
  <si>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</si>
  <si>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</si>
  <si>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</si>
  <si>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</si>
  <si>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</si>
  <si>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</si>
  <si>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</si>
  <si>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</si>
  <si>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</si>
  <si>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</si>
  <si>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</si>
  <si>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</si>
  <si>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</si>
  <si>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</si>
  <si>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</si>
  <si>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</si>
  <si>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</si>
  <si>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</si>
  <si>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</si>
  <si>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</si>
  <si>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</si>
  <si>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</si>
  <si>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</si>
  <si>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</si>
  <si>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</si>
  <si>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</si>
  <si>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</si>
  <si>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</si>
  <si>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</si>
  <si>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</si>
  <si>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</si>
  <si>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</si>
  <si>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</si>
  <si>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</si>
  <si>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</si>
  <si>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</si>
  <si>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</si>
  <si>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</si>
  <si>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</si>
  <si>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</si>
  <si>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</si>
  <si>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</si>
  <si>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</si>
  <si>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</si>
  <si>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</si>
  <si>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</si>
  <si>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</si>
  <si>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</si>
  <si>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</si>
  <si>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</si>
  <si>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</si>
  <si>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</si>
  <si>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</si>
  <si>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</si>
  <si>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</si>
  <si>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</si>
  <si>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</si>
  <si>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</si>
  <si>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</si>
  <si>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</si>
  <si>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</si>
  <si>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</si>
  <si>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</si>
  <si>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</si>
  <si>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</si>
  <si>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</si>
  <si>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</si>
  <si>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</si>
  <si>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</si>
  <si>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</si>
  <si>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</si>
  <si>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</si>
  <si>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</si>
  <si>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</si>
  <si>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</si>
  <si>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</si>
  <si>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</si>
  <si>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</si>
  <si>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</si>
  <si>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</si>
  <si>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</si>
  <si>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</si>
  <si>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</si>
  <si>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</si>
  <si>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</si>
  <si>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</si>
  <si>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</si>
  <si>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</si>
  <si>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</si>
  <si>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</si>
  <si>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</si>
  <si>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</si>
  <si>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</si>
  <si>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</si>
  <si>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</si>
  <si>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</si>
  <si>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</si>
  <si>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</si>
  <si>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</si>
  <si>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</si>
  <si>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</si>
  <si>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</si>
  <si>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</si>
  <si>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</si>
  <si>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</si>
  <si>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</si>
  <si>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</si>
  <si>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</si>
  <si>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</si>
  <si>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</si>
  <si>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</si>
  <si>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</si>
  <si>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</si>
  <si>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</si>
  <si>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</si>
  <si>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</si>
  <si>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</si>
  <si>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</si>
  <si>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</si>
  <si>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</si>
  <si>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</si>
  <si>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</si>
  <si>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</si>
  <si>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</si>
  <si>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</si>
  <si>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</si>
  <si>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</si>
  <si>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</si>
  <si>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</si>
  <si>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</si>
  <si>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</si>
  <si>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</si>
  <si>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</si>
  <si>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</si>
  <si>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</si>
  <si>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</si>
  <si>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</si>
  <si>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</si>
  <si>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</si>
  <si>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</si>
  <si>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</si>
  <si>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</si>
  <si>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</si>
  <si>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</si>
  <si>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</si>
  <si>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</si>
  <si>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</si>
  <si>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</si>
  <si>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</si>
  <si>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</si>
  <si>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</si>
  <si>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</si>
  <si>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</si>
  <si>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</si>
  <si>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</si>
  <si>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</si>
  <si>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</si>
  <si>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</si>
  <si>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</si>
  <si>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</si>
  <si>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</si>
  <si>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</si>
  <si>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</si>
  <si>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</si>
  <si>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</si>
  <si>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</si>
  <si>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</si>
  <si>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</si>
  <si>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</si>
  <si>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</si>
  <si>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</si>
  <si>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</si>
  <si>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</si>
  <si>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</si>
  <si>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</si>
  <si>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</si>
  <si>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</si>
  <si>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</si>
  <si>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</si>
  <si>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</si>
  <si>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</si>
  <si>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</si>
  <si>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</si>
  <si>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</si>
  <si>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</si>
  <si>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</si>
  <si>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</si>
  <si>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</si>
  <si>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</si>
  <si>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</si>
  <si>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</si>
  <si>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</si>
  <si>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</si>
  <si>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</si>
  <si>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</si>
  <si>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</si>
  <si>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</si>
  <si>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</si>
  <si>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</si>
  <si>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</si>
  <si>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</si>
  <si>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</si>
  <si>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</si>
  <si>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</si>
  <si>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</si>
  <si>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</si>
  <si>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</si>
  <si>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</si>
  <si>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</si>
  <si>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</si>
  <si>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</si>
  <si>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</si>
  <si>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</si>
  <si>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</si>
  <si>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</si>
  <si>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</si>
  <si>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</si>
  <si>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</si>
  <si>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</si>
  <si>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</si>
  <si>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</si>
  <si>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</si>
  <si>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</si>
  <si>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</si>
  <si>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</si>
  <si>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</si>
  <si>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</si>
  <si>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</si>
  <si>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</si>
  <si>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</si>
  <si>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</si>
  <si>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</si>
  <si>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</si>
  <si>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</si>
  <si>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</si>
  <si>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</si>
  <si>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</si>
  <si>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</si>
  <si>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</si>
  <si>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</si>
  <si>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</si>
  <si>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</si>
  <si>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</si>
  <si>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</si>
  <si>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</si>
  <si>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</si>
  <si>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</si>
  <si>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</si>
  <si>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</si>
  <si>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</si>
  <si>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</si>
  <si>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</si>
  <si>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</si>
  <si>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</si>
  <si>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</si>
  <si>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</si>
  <si>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</si>
  <si>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</si>
  <si>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</si>
  <si>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</si>
  <si>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</si>
  <si>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</si>
  <si>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</si>
  <si>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</si>
  <si>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</si>
  <si>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</si>
  <si>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</si>
  <si>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</si>
  <si>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</si>
  <si>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</si>
  <si>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</si>
  <si>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</si>
  <si>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</si>
  <si>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</si>
  <si>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</si>
  <si>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</si>
  <si>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</si>
  <si>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</si>
  <si>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</si>
  <si>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</si>
  <si>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</si>
  <si>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</si>
  <si>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</si>
  <si>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</si>
  <si>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</si>
  <si>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</si>
  <si>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</si>
  <si>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</si>
  <si>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</si>
  <si>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</si>
  <si>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</si>
  <si>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</si>
  <si>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</si>
  <si>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</si>
  <si>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</si>
  <si>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</si>
  <si>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</si>
  <si>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</si>
  <si>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</si>
  <si>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</si>
  <si>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</si>
  <si>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</si>
  <si>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</si>
  <si>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</si>
  <si>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</si>
  <si>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</si>
  <si>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</si>
  <si>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</si>
  <si>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</si>
  <si>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</si>
  <si>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</si>
  <si>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</si>
  <si>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</si>
  <si>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</si>
  <si>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</si>
  <si>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</si>
  <si>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</si>
  <si>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</si>
  <si>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</si>
  <si>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</si>
  <si>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</si>
  <si>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</si>
  <si>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</si>
  <si>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</si>
  <si>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</si>
  <si>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</si>
  <si>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</si>
  <si>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</si>
  <si>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</si>
  <si>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</si>
  <si>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</si>
  <si>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</si>
  <si>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</si>
  <si>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</si>
  <si>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</si>
  <si>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</si>
  <si>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</si>
  <si>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</si>
  <si>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</si>
  <si>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</si>
  <si>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</si>
  <si>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</si>
  <si>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</si>
  <si>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</si>
  <si>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</si>
  <si>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</si>
  <si>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</si>
  <si>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</si>
  <si>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</si>
  <si>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</si>
  <si>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</si>
  <si>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</si>
  <si>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</si>
  <si>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</si>
  <si>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</si>
  <si>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</si>
  <si>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</si>
  <si>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</si>
  <si>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</si>
  <si>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</si>
  <si>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</si>
  <si>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</si>
  <si>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</si>
  <si>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</si>
  <si>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</si>
  <si>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</si>
  <si>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</si>
  <si>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</si>
  <si>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</si>
  <si>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</si>
  <si>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</si>
  <si>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</si>
  <si>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</si>
  <si>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</si>
  <si>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</si>
  <si>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</si>
  <si>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</si>
  <si>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</si>
  <si>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</si>
  <si>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</si>
  <si>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</si>
  <si>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</si>
  <si>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</si>
  <si>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</si>
  <si>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</si>
  <si>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</si>
  <si>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</si>
  <si>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</si>
  <si>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</si>
  <si>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</si>
  <si>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</si>
  <si>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</si>
  <si>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</si>
  <si>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</si>
  <si>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</si>
  <si>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</si>
  <si>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</si>
  <si>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</si>
  <si>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</si>
  <si>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</si>
  <si>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</si>
  <si>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</si>
  <si>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</si>
  <si>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</si>
  <si>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</si>
  <si>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</si>
  <si>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</si>
  <si>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</si>
  <si>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</si>
  <si>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</si>
  <si>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</si>
  <si>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</si>
  <si>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</si>
  <si>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</si>
  <si>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</si>
  <si>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</si>
  <si>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</si>
  <si>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</si>
  <si>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</si>
  <si>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</si>
  <si>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</si>
  <si>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</si>
  <si>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</si>
  <si>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</si>
  <si>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</si>
  <si>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</si>
  <si>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</si>
  <si>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</si>
  <si>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</si>
  <si>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</si>
  <si>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</si>
  <si>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</si>
  <si>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</si>
  <si>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</si>
  <si>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</si>
  <si>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</si>
  <si>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</si>
  <si>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</si>
  <si>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</si>
  <si>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</si>
  <si>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</si>
  <si>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</si>
  <si>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</si>
  <si>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</si>
  <si>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</si>
  <si>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</si>
  <si>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</si>
  <si>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</si>
  <si>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</si>
  <si>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</si>
  <si>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</si>
  <si>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</si>
  <si>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</si>
  <si>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</si>
  <si>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</si>
  <si>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</si>
  <si>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</si>
  <si>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</si>
  <si>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</si>
  <si>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</si>
  <si>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</si>
  <si>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</si>
  <si>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</si>
  <si>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</si>
  <si>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</si>
  <si>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</si>
  <si>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</si>
  <si>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</si>
  <si>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</si>
  <si>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</si>
  <si>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</si>
  <si>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</si>
  <si>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</si>
  <si>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</si>
  <si>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</si>
  <si>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</si>
  <si>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</si>
  <si>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</si>
  <si>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</si>
  <si>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</si>
  <si>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</si>
  <si>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</si>
  <si>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</si>
  <si>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</si>
  <si>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</si>
  <si>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</si>
  <si>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</si>
  <si>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</si>
  <si>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</si>
  <si>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</si>
  <si>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</si>
  <si>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</si>
  <si>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</si>
  <si>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</si>
  <si>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</si>
  <si>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</si>
  <si>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</si>
  <si>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</si>
  <si>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</si>
  <si>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</si>
  <si>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</si>
  <si>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</si>
  <si>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</si>
  <si>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</si>
  <si>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</si>
  <si>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</si>
  <si>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</si>
  <si>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</si>
  <si>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</si>
  <si>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</si>
  <si>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</si>
  <si>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</si>
  <si>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</si>
  <si>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</si>
  <si>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</si>
  <si>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</si>
  <si>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</si>
  <si>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</si>
  <si>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</si>
  <si>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</si>
  <si>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</si>
  <si>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</si>
  <si>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</si>
  <si>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</si>
  <si>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</si>
  <si>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</si>
  <si>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</si>
  <si>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</si>
  <si>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</si>
  <si>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</si>
  <si>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</si>
  <si>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</si>
  <si>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</si>
  <si>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</si>
  <si>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</si>
  <si>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</si>
  <si>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</si>
  <si>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</si>
  <si>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</si>
  <si>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</si>
  <si>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</si>
  <si>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</si>
  <si>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</si>
  <si>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</si>
  <si>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</si>
  <si>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</si>
  <si>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</si>
  <si>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</si>
  <si>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</si>
  <si>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</si>
  <si>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</si>
  <si>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</si>
  <si>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</si>
  <si>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</si>
  <si>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</si>
  <si>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</si>
  <si>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</si>
  <si>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</si>
  <si>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</si>
  <si>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</si>
  <si>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</si>
  <si>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</si>
  <si>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</si>
  <si>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</si>
  <si>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</si>
  <si>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</si>
  <si>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</si>
  <si>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</si>
  <si>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</si>
  <si>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</si>
  <si>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</si>
  <si>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</si>
  <si>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</si>
  <si>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</si>
  <si>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</si>
  <si>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</si>
  <si>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</si>
  <si>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</si>
  <si>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</si>
  <si>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</si>
  <si>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</si>
  <si>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</si>
  <si>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</si>
  <si>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</si>
  <si>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</si>
  <si>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</si>
  <si>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</si>
  <si>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</si>
  <si>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</si>
  <si>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</si>
  <si>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</si>
  <si>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</si>
  <si>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</si>
  <si>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</si>
  <si>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</si>
  <si>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</si>
  <si>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</si>
  <si>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</si>
  <si>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</si>
  <si>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</si>
  <si>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</si>
  <si>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</si>
  <si>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</si>
  <si>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</si>
  <si>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</si>
  <si>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</si>
  <si>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</si>
  <si>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</si>
  <si>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</si>
  <si>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</si>
  <si>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</si>
  <si>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</si>
  <si>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</si>
  <si>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</si>
  <si>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</si>
  <si>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</si>
  <si>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</si>
  <si>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</si>
  <si>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</si>
  <si>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</si>
  <si>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</si>
  <si>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</si>
  <si>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</si>
  <si>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</si>
  <si>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</si>
  <si>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</si>
  <si>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</si>
  <si>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</si>
  <si>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</si>
  <si>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</si>
  <si>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</si>
  <si>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</si>
  <si>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</si>
  <si>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</si>
  <si>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</si>
  <si>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</si>
  <si>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</si>
  <si>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</si>
  <si>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</si>
  <si>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</si>
  <si>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</si>
  <si>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</si>
  <si>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</si>
  <si>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</si>
  <si>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</si>
  <si>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</si>
  <si>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</si>
  <si>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</si>
  <si>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</si>
  <si>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</si>
  <si>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</si>
  <si>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</si>
  <si>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</si>
  <si>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</si>
  <si>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</si>
  <si>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</si>
  <si>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</si>
  <si>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</si>
  <si>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</si>
  <si>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</si>
  <si>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</si>
  <si>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</si>
  <si>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</si>
  <si>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</si>
  <si>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</si>
  <si>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</si>
  <si>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</si>
  <si>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</si>
  <si>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</si>
  <si>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</si>
  <si>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</si>
  <si>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</si>
  <si>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</si>
  <si>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</si>
  <si>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</si>
  <si>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</si>
  <si>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</si>
  <si>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</si>
  <si>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</si>
  <si>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</si>
  <si>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</si>
  <si>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</si>
  <si>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</si>
  <si>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</si>
  <si>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</si>
  <si>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</si>
  <si>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</si>
  <si>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</si>
  <si>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</si>
  <si>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</si>
  <si>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</si>
  <si>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</si>
  <si>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</si>
  <si>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</si>
  <si>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</si>
  <si>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</si>
  <si>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</si>
  <si>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</si>
  <si>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</si>
  <si>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</si>
  <si>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</si>
  <si>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</si>
  <si>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</si>
  <si>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</si>
  <si>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</si>
  <si>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</si>
  <si>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</si>
  <si>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</si>
  <si>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</si>
  <si>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</si>
  <si>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</si>
  <si>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</si>
  <si>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</si>
  <si>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</si>
  <si>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</si>
  <si>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</si>
  <si>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</si>
  <si>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</si>
  <si>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</si>
  <si>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</si>
  <si>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</si>
  <si>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</si>
  <si>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</si>
  <si>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</si>
  <si>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</si>
  <si>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</si>
  <si>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</si>
  <si>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</si>
  <si>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</si>
  <si>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</si>
  <si>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</si>
  <si>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</si>
  <si>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</si>
  <si>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</si>
  <si>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</si>
  <si>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</si>
  <si>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</si>
  <si>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</si>
  <si>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</si>
  <si>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</si>
  <si>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</si>
  <si>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</si>
  <si>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</si>
  <si>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</si>
  <si>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</si>
  <si>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</si>
  <si>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</si>
  <si>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</si>
  <si>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</si>
  <si>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</si>
  <si>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</si>
  <si>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</si>
  <si>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</si>
  <si>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</si>
  <si>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</si>
  <si>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</si>
  <si>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</si>
  <si>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</si>
  <si>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</si>
  <si>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</si>
  <si>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</si>
  <si>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</si>
  <si>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</si>
  <si>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</si>
  <si>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</si>
  <si>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</si>
  <si>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</si>
  <si>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</si>
  <si>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</si>
  <si>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</si>
  <si>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</si>
  <si>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</si>
  <si>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</si>
  <si>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</si>
  <si>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</si>
  <si>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</si>
  <si>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</si>
  <si>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</si>
  <si>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</si>
  <si>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</si>
  <si>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</si>
  <si>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</si>
  <si>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</si>
  <si>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</si>
  <si>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</si>
  <si>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</si>
  <si>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</si>
  <si>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</si>
  <si>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</si>
  <si>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</si>
  <si>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</si>
  <si>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</si>
  <si>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</si>
  <si>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</si>
  <si>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</si>
  <si>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</si>
  <si>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</si>
  <si>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</si>
  <si>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</si>
  <si>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</si>
  <si>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</si>
  <si>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</si>
  <si>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</si>
  <si>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</si>
  <si>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</si>
  <si>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</si>
  <si>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</si>
  <si>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</si>
  <si>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</si>
  <si>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</si>
  <si>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</si>
  <si>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</si>
  <si>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</si>
  <si>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</si>
  <si>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</si>
  <si>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</si>
  <si>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</si>
  <si>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</si>
  <si>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</si>
  <si>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</si>
  <si>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</si>
  <si>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</si>
  <si>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</si>
  <si>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</si>
  <si>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</si>
  <si>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</si>
  <si>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</si>
  <si>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</si>
  <si>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</si>
  <si>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</si>
  <si>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</si>
  <si>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</si>
  <si>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</si>
  <si>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</si>
  <si>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</si>
  <si>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</si>
  <si>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</si>
  <si>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</si>
  <si>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</si>
  <si>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</si>
  <si>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</si>
  <si>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</si>
  <si>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</si>
  <si>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</si>
  <si>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</si>
  <si>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</si>
  <si>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</si>
  <si>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</si>
  <si>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</si>
  <si>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</si>
  <si>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</si>
  <si>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</si>
  <si>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</si>
  <si>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</si>
  <si>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</si>
  <si>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</si>
  <si>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</si>
  <si>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</si>
  <si>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</si>
  <si>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</si>
  <si>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</si>
  <si>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</si>
  <si>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</si>
  <si>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</si>
  <si>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</si>
  <si>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</si>
  <si>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</si>
  <si>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</si>
  <si>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</si>
  <si>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</si>
  <si>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</si>
  <si>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</si>
  <si>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</si>
  <si>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</si>
  <si>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</si>
  <si>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</si>
  <si>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</si>
  <si>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</si>
  <si>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</si>
  <si>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</si>
  <si>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</si>
  <si>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</si>
  <si>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</si>
  <si>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</si>
  <si>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</si>
  <si>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</si>
  <si>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</si>
  <si>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</si>
  <si>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</si>
  <si>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</si>
  <si>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</si>
  <si>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</si>
  <si>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</si>
  <si>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</si>
  <si>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</si>
  <si>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</si>
  <si>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</si>
  <si>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</si>
  <si>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</si>
  <si>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</si>
  <si>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</si>
  <si>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</si>
  <si>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</si>
  <si>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</si>
  <si>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</si>
  <si>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</si>
  <si>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</si>
  <si>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</si>
  <si>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</si>
  <si>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</si>
  <si>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</si>
  <si>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</si>
  <si>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</si>
  <si>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</si>
  <si>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</si>
  <si>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</si>
  <si>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</si>
  <si>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</si>
  <si>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</si>
  <si>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</si>
  <si>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</si>
  <si>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</si>
  <si>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</si>
  <si>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</si>
  <si>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</si>
  <si>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</si>
  <si>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</si>
  <si>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</si>
  <si>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</si>
  <si>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</si>
  <si>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</si>
  <si>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</si>
  <si>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</si>
  <si>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</si>
  <si>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</si>
  <si>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</si>
  <si>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</si>
  <si>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</si>
  <si>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</si>
  <si>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</si>
  <si>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</si>
  <si>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</si>
  <si>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</si>
  <si>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</si>
  <si>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</si>
  <si>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</si>
  <si>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</si>
  <si>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</si>
  <si>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</si>
  <si>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</si>
  <si>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</si>
  <si>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</si>
  <si>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</si>
  <si>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</si>
  <si>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</si>
  <si>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</si>
  <si>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</si>
  <si>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</si>
  <si>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</si>
  <si>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</si>
  <si>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</si>
  <si>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</si>
  <si>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</si>
  <si>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</si>
  <si>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</si>
  <si>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</si>
  <si>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</si>
  <si>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</si>
  <si>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</si>
  <si>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</si>
  <si>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</si>
  <si>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</si>
  <si>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</si>
  <si>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</si>
  <si>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</si>
  <si>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</si>
  <si>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</si>
  <si>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</si>
  <si>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</si>
  <si>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</si>
  <si>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</si>
  <si>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</si>
  <si>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</si>
  <si>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</si>
  <si>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</si>
  <si>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</si>
  <si>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</si>
  <si>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</si>
  <si>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</si>
  <si>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</si>
  <si>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</si>
  <si>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</si>
  <si>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</si>
  <si>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</si>
  <si>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</si>
  <si>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</si>
  <si>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</si>
  <si>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</si>
  <si>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</si>
  <si>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</si>
  <si>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</si>
  <si>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</si>
  <si>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</si>
  <si>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</si>
  <si>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</si>
  <si>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</si>
  <si>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</si>
  <si>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</si>
  <si>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</si>
  <si>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</si>
  <si>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</si>
  <si>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</si>
  <si>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</si>
  <si>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</si>
  <si>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</si>
  <si>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</si>
  <si>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</si>
  <si>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</si>
  <si>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</si>
  <si>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</si>
  <si>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</si>
  <si>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</si>
  <si>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</si>
  <si>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</si>
  <si>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</si>
  <si>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</si>
  <si>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</si>
  <si>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</si>
  <si>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</si>
  <si>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</si>
  <si>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</si>
  <si>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</si>
  <si>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</si>
  <si>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</si>
  <si>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</si>
  <si>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</si>
  <si>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</si>
  <si>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</si>
  <si>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</si>
  <si>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</si>
  <si>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</si>
  <si>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</si>
  <si>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</si>
  <si>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</si>
  <si>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</si>
  <si>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</si>
  <si>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</si>
  <si>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</si>
  <si>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</si>
  <si>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</si>
  <si>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</si>
  <si>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</si>
  <si>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</si>
  <si>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</si>
  <si>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</si>
  <si>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</si>
  <si>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</si>
  <si>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</si>
  <si>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</si>
  <si>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</si>
  <si>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</si>
  <si>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</si>
  <si>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</si>
  <si>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</si>
  <si>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</si>
  <si>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</si>
  <si>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</si>
  <si>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</si>
  <si>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</si>
  <si>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</si>
  <si>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</si>
  <si>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</si>
  <si>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</si>
  <si>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</si>
  <si>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</si>
  <si>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</si>
  <si>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</si>
  <si>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</si>
  <si>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</si>
  <si>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</si>
  <si>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</si>
  <si>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</si>
  <si>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</si>
  <si>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</si>
  <si>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</si>
  <si>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</si>
  <si>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</si>
  <si>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</si>
  <si>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</si>
  <si>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</si>
  <si>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</si>
  <si>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</si>
  <si>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</si>
  <si>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</si>
  <si>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</si>
  <si>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</si>
  <si>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</si>
  <si>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</si>
  <si>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</si>
  <si>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</si>
  <si>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</si>
  <si>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</si>
  <si>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</si>
  <si>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</si>
  <si>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</si>
  <si>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</si>
  <si>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</si>
  <si>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</si>
  <si>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</si>
  <si>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</si>
  <si>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</si>
  <si>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</si>
  <si>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</si>
  <si>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</si>
  <si>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</si>
  <si>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</si>
  <si>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</si>
  <si>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</si>
  <si>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</si>
  <si>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</si>
  <si>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</si>
  <si>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</si>
  <si>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</si>
  <si>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</si>
  <si>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</si>
  <si>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</si>
  <si>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</si>
  <si>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</si>
  <si>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</si>
  <si>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</si>
  <si>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</si>
  <si>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</si>
  <si>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</si>
  <si>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</si>
  <si>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</si>
  <si>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</si>
  <si>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</si>
  <si>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</si>
  <si>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</si>
  <si>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</si>
  <si>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</si>
  <si>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</si>
  <si>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</si>
  <si>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</si>
  <si>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</si>
  <si>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</si>
  <si>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</si>
  <si>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</si>
  <si>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</si>
  <si>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</si>
  <si>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</si>
  <si>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</si>
  <si>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</si>
  <si>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</si>
  <si>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</si>
  <si>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</si>
  <si>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</si>
  <si>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</si>
  <si>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</si>
  <si>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</si>
  <si>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</si>
  <si>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</si>
  <si>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</si>
  <si>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</si>
  <si>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</si>
  <si>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</si>
  <si>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</si>
  <si>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</si>
  <si>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</si>
  <si>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</si>
  <si>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</si>
  <si>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</si>
  <si>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</si>
  <si>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</si>
  <si>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</si>
  <si>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</si>
  <si>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</si>
  <si>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</si>
  <si>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</si>
  <si>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</si>
  <si>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</si>
  <si>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</si>
  <si>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</si>
  <si>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</si>
  <si>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</si>
  <si>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</si>
  <si>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</si>
  <si>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</si>
  <si>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</si>
  <si>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</si>
  <si>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</si>
  <si>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</si>
  <si>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</si>
  <si>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</si>
  <si>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</si>
  <si>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</si>
  <si>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</si>
  <si>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</si>
  <si>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</si>
  <si>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</si>
  <si>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</si>
  <si>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</si>
  <si>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</si>
  <si>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</si>
  <si>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</si>
  <si>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</si>
  <si>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</si>
  <si>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</si>
  <si>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</si>
  <si>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</si>
  <si>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</si>
  <si>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</si>
  <si>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</si>
  <si>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</si>
  <si>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</si>
  <si>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</si>
  <si>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</si>
  <si>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</si>
  <si>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</si>
  <si>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</si>
  <si>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</si>
  <si>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</si>
  <si>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</si>
  <si>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</si>
  <si>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</si>
  <si>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</si>
  <si>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</si>
  <si>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</si>
  <si>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</si>
  <si>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</si>
  <si>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</si>
  <si>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</si>
  <si>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</si>
  <si>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</si>
  <si>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</si>
  <si>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</si>
  <si>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</si>
  <si>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</si>
  <si>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</si>
  <si>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</si>
  <si>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</si>
  <si>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</si>
  <si>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</si>
  <si>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</si>
  <si>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</si>
  <si>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</si>
  <si>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</si>
  <si>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</si>
  <si>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</si>
  <si>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</si>
  <si>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</si>
  <si>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</si>
  <si>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</si>
  <si>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</si>
  <si>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</si>
  <si>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</si>
  <si>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</si>
  <si>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</si>
  <si>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</si>
  <si>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</si>
  <si>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</si>
  <si>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</si>
  <si>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</si>
  <si>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</si>
  <si>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</si>
  <si>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</si>
  <si>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</si>
  <si>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</si>
  <si>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</si>
  <si>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</si>
  <si>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</si>
  <si>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</si>
  <si>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</si>
  <si>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</si>
  <si>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</si>
  <si>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</si>
  <si>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</si>
  <si>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</si>
  <si>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</si>
  <si>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</si>
  <si>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</si>
  <si>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</si>
  <si>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</si>
  <si>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</si>
  <si>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</si>
  <si>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</si>
  <si>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</si>
  <si>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</si>
  <si>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</si>
  <si>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</si>
  <si>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</si>
  <si>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</si>
  <si>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</si>
  <si>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</si>
  <si>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</si>
  <si>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</si>
  <si>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</si>
  <si>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</si>
  <si>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</si>
  <si>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</si>
  <si>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</si>
  <si>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</si>
  <si>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</si>
  <si>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</si>
  <si>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</si>
  <si>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</si>
  <si>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</si>
  <si>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</si>
  <si>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</si>
  <si>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</si>
  <si>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</si>
  <si>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</si>
  <si>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</si>
  <si>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</si>
  <si>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</si>
  <si>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</si>
  <si>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</si>
  <si>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</si>
  <si>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</si>
  <si>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</si>
  <si>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</si>
  <si>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</si>
  <si>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</si>
  <si>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</si>
  <si>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</si>
  <si>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</si>
  <si>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</si>
  <si>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</si>
  <si>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</si>
  <si>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</si>
  <si>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</si>
  <si>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</si>
  <si>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</si>
  <si>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</si>
  <si>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</si>
  <si>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</si>
  <si>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</si>
  <si>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</si>
  <si>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</si>
  <si>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</si>
  <si>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</si>
  <si>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</si>
  <si>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</si>
  <si>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</si>
  <si>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</si>
  <si>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</si>
  <si>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</si>
  <si>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</si>
  <si>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</si>
  <si>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</si>
  <si>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</si>
  <si>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</si>
  <si>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</si>
  <si>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</si>
  <si>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</si>
  <si>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</si>
  <si>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</si>
  <si>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</si>
  <si>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</si>
  <si>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</si>
  <si>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</si>
  <si>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</si>
  <si>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</si>
  <si>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</si>
  <si>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</si>
  <si>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</si>
  <si>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</si>
  <si>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</si>
  <si>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</si>
  <si>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</si>
  <si>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</si>
  <si>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</si>
  <si>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</si>
  <si>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</si>
  <si>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</si>
  <si>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</si>
  <si>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</si>
  <si>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</si>
  <si>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</si>
  <si>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</si>
  <si>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</si>
  <si>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</si>
  <si>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</si>
  <si>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</si>
  <si>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</si>
  <si>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</si>
  <si>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</si>
  <si>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</si>
  <si>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</si>
  <si>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</si>
  <si>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</si>
  <si>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</si>
  <si>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</si>
  <si>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</si>
  <si>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</si>
  <si>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</si>
  <si>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</si>
  <si>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</si>
  <si>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</si>
  <si>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</si>
  <si>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</si>
  <si>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</si>
  <si>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</si>
  <si>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</si>
  <si>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</si>
  <si>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</si>
  <si>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</si>
  <si>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</si>
  <si>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</si>
  <si>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</si>
  <si>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</si>
  <si>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</si>
  <si>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</si>
  <si>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</si>
  <si>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</si>
  <si>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</si>
  <si>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</si>
  <si>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</si>
  <si>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</si>
  <si>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</si>
  <si>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</si>
  <si>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</si>
  <si>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</si>
  <si>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</si>
  <si>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</si>
  <si>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</si>
  <si>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</si>
  <si>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</si>
  <si>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</si>
  <si>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</si>
  <si>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</si>
  <si>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</si>
  <si>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</si>
  <si>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</si>
  <si>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</si>
  <si>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</si>
  <si>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</si>
  <si>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</si>
  <si>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</si>
  <si>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</si>
  <si>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</si>
  <si>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</si>
  <si>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</si>
  <si>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</si>
  <si>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</si>
  <si>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</si>
  <si>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</si>
  <si>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</si>
  <si>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</si>
  <si>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</si>
  <si>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</si>
  <si>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</si>
  <si>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</si>
  <si>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</si>
  <si>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</si>
  <si>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</si>
  <si>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</si>
  <si>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</si>
  <si>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</si>
  <si>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</si>
  <si>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</si>
  <si>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</si>
  <si>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</si>
  <si>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</si>
  <si>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</si>
  <si>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</si>
  <si>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</si>
  <si>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</si>
  <si>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</si>
  <si>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</si>
  <si>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</si>
  <si>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</si>
  <si>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</si>
  <si>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</si>
  <si>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</si>
  <si>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</si>
  <si>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</si>
  <si>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</si>
  <si>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</si>
  <si>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</si>
  <si>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</si>
  <si>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</si>
  <si>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</si>
  <si>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</si>
  <si>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</si>
  <si>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</si>
  <si>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</si>
  <si>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</si>
  <si>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</si>
  <si>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</si>
  <si>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</si>
  <si>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</si>
  <si>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</si>
  <si>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</si>
  <si>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</si>
  <si>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</si>
  <si>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</si>
  <si>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</si>
  <si>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</si>
  <si>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</si>
  <si>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</si>
  <si>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</si>
  <si>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</si>
  <si>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</si>
  <si>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</si>
  <si>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</si>
  <si>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</si>
  <si>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</si>
  <si>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</si>
  <si>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</si>
  <si>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</si>
  <si>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</si>
  <si>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</si>
  <si>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</si>
  <si>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</si>
  <si>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</si>
  <si>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</si>
  <si>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</si>
  <si>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</si>
  <si>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</si>
  <si>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</si>
  <si>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</si>
  <si>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</si>
  <si>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</si>
  <si>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</si>
  <si>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</si>
  <si>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</si>
  <si>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</si>
  <si>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</si>
  <si>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</si>
  <si>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</si>
  <si>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</si>
  <si>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</si>
  <si>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</si>
  <si>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</si>
  <si>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</si>
  <si>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</si>
  <si>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</si>
  <si>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</si>
  <si>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</si>
  <si>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</si>
  <si>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</si>
  <si>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</si>
  <si>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</si>
  <si>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</si>
  <si>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</si>
  <si>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</si>
  <si>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</si>
  <si>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</si>
  <si>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</si>
  <si>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</si>
  <si>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</si>
  <si>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</si>
  <si>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</si>
  <si>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</si>
  <si>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</si>
  <si>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</si>
  <si>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</si>
  <si>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</si>
  <si>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</si>
  <si>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</si>
  <si>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</si>
  <si>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</si>
  <si>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</si>
  <si>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</si>
  <si>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</si>
  <si>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</si>
  <si>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</si>
  <si>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</si>
  <si>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</si>
  <si>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</si>
  <si>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</si>
  <si>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</si>
  <si>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</si>
  <si>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</si>
  <si>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</si>
  <si>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</si>
  <si>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</si>
  <si>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</si>
  <si>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</si>
  <si>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</si>
  <si>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</si>
  <si>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</si>
  <si>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</si>
  <si>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</si>
  <si>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</si>
  <si>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</si>
  <si>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</si>
  <si>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</si>
  <si>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</si>
  <si>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</si>
  <si>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</si>
  <si>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</si>
  <si>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</si>
  <si>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</si>
  <si>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</si>
  <si>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</si>
  <si>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</si>
  <si>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</si>
  <si>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</si>
  <si>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</si>
  <si>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</si>
  <si>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</si>
  <si>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</si>
  <si>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</si>
  <si>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</si>
  <si>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</si>
  <si>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</si>
  <si>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</si>
  <si>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</si>
  <si>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</si>
  <si>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</si>
  <si>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</si>
  <si>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</si>
  <si>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</si>
  <si>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</si>
  <si>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</si>
  <si>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</si>
  <si>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</si>
  <si>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</si>
  <si>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</si>
  <si>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</si>
  <si>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</si>
  <si>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</si>
  <si>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</si>
  <si>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</si>
  <si>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</si>
  <si>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</si>
  <si>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</si>
  <si>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</si>
  <si>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</si>
  <si>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</si>
  <si>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</si>
  <si>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</si>
  <si>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</si>
  <si>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</si>
  <si>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</si>
  <si>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</si>
  <si>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</si>
  <si>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</si>
  <si>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</si>
  <si>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</si>
  <si>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</si>
  <si>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</si>
  <si>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</si>
  <si>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</si>
  <si>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</si>
  <si>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</si>
  <si>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</si>
  <si>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</si>
  <si>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</si>
  <si>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</si>
  <si>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</si>
  <si>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</si>
  <si>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</si>
  <si>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</si>
  <si>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</si>
  <si>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</si>
  <si>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</si>
  <si>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</si>
  <si>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</si>
  <si>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</si>
  <si>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</si>
  <si>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</si>
  <si>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</si>
  <si>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</si>
  <si>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</si>
  <si>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</si>
  <si>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</si>
  <si>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</si>
  <si>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</si>
  <si>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</si>
  <si>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</si>
  <si>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</si>
  <si>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</si>
  <si>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</si>
  <si>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</si>
  <si>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</si>
  <si>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</si>
  <si>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</si>
  <si>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</si>
  <si>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</si>
  <si>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</si>
  <si>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</si>
  <si>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</si>
  <si>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</si>
  <si>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</si>
  <si>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</si>
  <si>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</si>
  <si>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</si>
  <si>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</si>
  <si>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</si>
  <si>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</si>
  <si>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</si>
  <si>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</si>
  <si>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</si>
  <si>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</si>
  <si>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</si>
  <si>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</si>
  <si>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</si>
  <si>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</si>
  <si>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</si>
  <si>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</si>
  <si>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</si>
  <si>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</si>
  <si>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</si>
  <si>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</si>
  <si>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</si>
  <si>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</si>
  <si>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</si>
  <si>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</si>
  <si>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</si>
  <si>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</si>
  <si>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</si>
  <si>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</si>
  <si>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</si>
  <si>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</si>
  <si>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</si>
  <si>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</si>
  <si>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</si>
  <si>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</si>
  <si>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</si>
  <si>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</si>
  <si>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</si>
  <si>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</si>
  <si>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</si>
  <si>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</si>
  <si>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</si>
  <si>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</si>
  <si>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</si>
  <si>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</si>
  <si>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</si>
  <si>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</si>
  <si>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</si>
  <si>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</si>
  <si>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</si>
  <si>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</si>
  <si>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</si>
  <si>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</si>
  <si>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</si>
  <si>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</si>
  <si>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</si>
  <si>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</si>
  <si>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</si>
  <si>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</si>
  <si>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</si>
  <si>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</si>
  <si>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</si>
  <si>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</si>
  <si>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</si>
  <si>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</si>
  <si>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</si>
  <si>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</si>
  <si>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</si>
  <si>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</si>
  <si>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</si>
  <si>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</si>
  <si>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</si>
  <si>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</si>
  <si>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</si>
  <si>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</si>
  <si>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</si>
  <si>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</si>
  <si>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</si>
  <si>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</si>
  <si>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</si>
  <si>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</si>
  <si>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</si>
  <si>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</si>
  <si>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</si>
  <si>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</si>
  <si>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</si>
  <si>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</si>
  <si>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</si>
  <si>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</si>
  <si>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</si>
  <si>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</si>
  <si>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</si>
  <si>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</si>
  <si>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</si>
  <si>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</si>
  <si>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</si>
  <si>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</si>
  <si>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</si>
  <si>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</si>
  <si>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</si>
  <si>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</si>
  <si>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</si>
  <si>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</si>
  <si>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</si>
  <si>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</si>
  <si>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</si>
  <si>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</si>
  <si>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</si>
  <si>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</si>
  <si>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</si>
  <si>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</si>
  <si>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</si>
  <si>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</si>
  <si>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</si>
  <si>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</si>
  <si>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</si>
  <si>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</si>
  <si>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</si>
  <si>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</si>
  <si>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</si>
  <si>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</si>
  <si>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</si>
  <si>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</si>
  <si>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</si>
  <si>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</si>
  <si>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</si>
  <si>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</si>
  <si>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</si>
  <si>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</si>
  <si>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</si>
  <si>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</si>
  <si>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</si>
  <si>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</si>
  <si>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</si>
  <si>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</si>
  <si>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</si>
  <si>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</si>
  <si>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</si>
  <si>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</si>
  <si>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</si>
  <si>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</si>
  <si>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</si>
  <si>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</si>
  <si>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</si>
  <si>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</si>
  <si>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</si>
  <si>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</si>
  <si>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</si>
  <si>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</si>
  <si>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</si>
  <si>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</si>
  <si>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</si>
  <si>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</si>
  <si>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</si>
  <si>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</si>
  <si>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</si>
  <si>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</si>
  <si>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</si>
  <si>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</si>
  <si>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</si>
  <si>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</si>
  <si>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</si>
  <si>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</si>
  <si>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</si>
  <si>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</si>
  <si>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</si>
  <si>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</si>
  <si>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</si>
  <si>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</si>
  <si>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</si>
  <si>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</si>
  <si>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</si>
  <si>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</si>
  <si>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</si>
  <si>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</si>
  <si>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</si>
  <si>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</si>
  <si>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</si>
  <si>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</si>
  <si>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</si>
  <si>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</si>
  <si>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</si>
  <si>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</si>
  <si>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</si>
  <si>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</si>
  <si>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</si>
  <si>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</si>
  <si>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</si>
  <si>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</si>
  <si>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</si>
  <si>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</si>
  <si>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</si>
  <si>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</si>
  <si>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</si>
  <si>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</si>
  <si>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</si>
  <si>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</si>
  <si>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</si>
  <si>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</si>
  <si>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</si>
  <si>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</si>
  <si>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</si>
  <si>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</si>
  <si>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</si>
  <si>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</si>
  <si>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</si>
  <si>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</si>
  <si>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</si>
  <si>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</si>
  <si>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</si>
  <si>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</si>
  <si>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</si>
  <si>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</si>
  <si>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</si>
  <si>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</si>
  <si>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</si>
  <si>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</si>
  <si>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</si>
  <si>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</si>
  <si>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</si>
  <si>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</si>
  <si>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</si>
  <si>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</si>
  <si>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</si>
  <si>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</si>
  <si>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</si>
  <si>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</si>
  <si>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</si>
  <si>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</si>
  <si>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</si>
  <si>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</si>
  <si>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</si>
  <si>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</si>
  <si>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</si>
  <si>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</si>
  <si>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</si>
  <si>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</si>
  <si>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</si>
  <si>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</si>
  <si>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</si>
  <si>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</si>
  <si>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</si>
  <si>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</si>
  <si>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</si>
  <si>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</si>
  <si>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</si>
  <si>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</si>
  <si>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</si>
  <si>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</si>
  <si>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</si>
  <si>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</si>
  <si>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</si>
  <si>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</si>
  <si>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</si>
  <si>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</si>
  <si>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</si>
  <si>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</si>
  <si>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</si>
  <si>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</si>
  <si>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</si>
  <si>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</si>
  <si>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</si>
  <si>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</si>
  <si>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</si>
  <si>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</si>
  <si>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</si>
  <si>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</si>
  <si>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</si>
  <si>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</si>
  <si>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</si>
  <si>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</si>
  <si>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</si>
  <si>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</si>
  <si>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</si>
  <si>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</si>
  <si>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</si>
  <si>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</si>
  <si>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</si>
  <si>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</si>
  <si>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</si>
  <si>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</si>
  <si>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</si>
  <si>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</si>
  <si>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</si>
  <si>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</si>
  <si>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</si>
  <si>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</si>
  <si>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</si>
  <si>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</si>
  <si>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</si>
  <si>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</si>
  <si>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</si>
  <si>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</si>
  <si>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</si>
  <si>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</si>
  <si>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</si>
  <si>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</si>
  <si>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</si>
  <si>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</si>
  <si>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</si>
  <si>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</si>
  <si>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</si>
  <si>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</si>
  <si>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</si>
  <si>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</si>
  <si>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</si>
  <si>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</si>
  <si>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</si>
  <si>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</si>
  <si>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</si>
  <si>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</si>
  <si>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</si>
  <si>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</si>
  <si>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</si>
  <si>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</si>
  <si>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</si>
  <si>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</si>
  <si>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</si>
  <si>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</si>
  <si>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</si>
  <si>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</si>
  <si>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</si>
  <si>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</si>
  <si>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</si>
  <si>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</si>
  <si>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</si>
  <si>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</si>
  <si>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</si>
  <si>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</si>
  <si>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</si>
  <si>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</si>
  <si>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</si>
  <si>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</si>
  <si>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</si>
  <si>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</si>
  <si>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</si>
  <si>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</si>
  <si>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</si>
  <si>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</si>
  <si>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</si>
  <si>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</si>
  <si>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</si>
  <si>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</si>
  <si>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</si>
  <si>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</si>
  <si>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</si>
  <si>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</si>
  <si>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</si>
  <si>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</si>
  <si>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</si>
  <si>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</si>
  <si>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</si>
  <si>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</si>
  <si>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</si>
  <si>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</si>
  <si>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</si>
  <si>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</si>
  <si>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</si>
  <si>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</si>
  <si>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</si>
  <si>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</si>
  <si>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</si>
  <si>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</si>
  <si>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</si>
  <si>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</si>
  <si>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</si>
  <si>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</si>
  <si>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</si>
  <si>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</si>
  <si>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</si>
  <si>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</si>
  <si>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</si>
  <si>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</si>
  <si>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</si>
  <si>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</si>
  <si>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</si>
  <si>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</si>
  <si>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</si>
  <si>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</si>
  <si>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</si>
  <si>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</si>
  <si>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</si>
  <si>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</si>
  <si>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</si>
  <si>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</si>
  <si>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</si>
  <si>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</si>
  <si>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</si>
  <si>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</si>
  <si>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</si>
  <si>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</si>
  <si>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</si>
  <si>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</si>
  <si>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</si>
  <si>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</si>
  <si>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</si>
  <si>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</si>
  <si>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</si>
  <si>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</si>
  <si>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</si>
  <si>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</si>
  <si>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</si>
  <si>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</si>
  <si>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</si>
  <si>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</si>
  <si>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</si>
  <si>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</si>
  <si>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</si>
  <si>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</si>
  <si>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</si>
  <si>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</si>
  <si>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</si>
  <si>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</si>
  <si>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</si>
  <si>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</si>
  <si>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</si>
  <si>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</si>
  <si>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</si>
  <si>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</si>
  <si>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</si>
  <si>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</si>
  <si>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</si>
  <si>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</si>
  <si>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</si>
  <si>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</si>
  <si>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</si>
  <si>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</si>
  <si>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</si>
  <si>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</si>
  <si>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</si>
  <si>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</si>
  <si>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</si>
  <si>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</si>
  <si>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</si>
  <si>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</si>
  <si>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</si>
  <si>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</si>
  <si>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</si>
  <si>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</si>
  <si>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</si>
  <si>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</si>
  <si>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</si>
  <si>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</si>
  <si>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</si>
  <si>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</si>
  <si>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</si>
  <si>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</si>
  <si>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</si>
  <si>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</si>
  <si>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</si>
  <si>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</si>
  <si>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</si>
  <si>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</si>
  <si>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</si>
  <si>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</si>
  <si>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</si>
  <si>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</si>
  <si>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</si>
  <si>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</si>
  <si>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</si>
  <si>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</si>
  <si>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</si>
  <si>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</si>
  <si>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</si>
  <si>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</si>
  <si>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</si>
  <si>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</si>
  <si>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</si>
  <si>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</si>
  <si>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</si>
  <si>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</si>
  <si>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</si>
  <si>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</si>
  <si>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</si>
  <si>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</si>
  <si>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</si>
  <si>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</si>
  <si>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</si>
  <si>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</si>
  <si>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</si>
  <si>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</si>
  <si>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</si>
  <si>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</si>
  <si>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</si>
  <si>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</si>
  <si>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</si>
  <si>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</si>
  <si>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</si>
  <si>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</si>
  <si>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</si>
  <si>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</si>
  <si>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</si>
  <si>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</si>
  <si>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</si>
  <si>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</si>
  <si>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</si>
  <si>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</si>
  <si>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</si>
  <si>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</si>
  <si>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</si>
  <si>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</si>
  <si>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</si>
  <si>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</si>
  <si>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</si>
  <si>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</si>
  <si>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</si>
  <si>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</si>
  <si>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</si>
  <si>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</si>
  <si>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</si>
  <si>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</si>
  <si>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</si>
  <si>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</si>
  <si>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</si>
  <si>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</si>
  <si>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</si>
  <si>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</si>
  <si>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</si>
  <si>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</si>
  <si>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</si>
  <si>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</si>
  <si>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</si>
  <si>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</si>
  <si>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</si>
  <si>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</si>
  <si>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</si>
  <si>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</si>
  <si>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</si>
  <si>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</si>
  <si>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</si>
  <si>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</si>
  <si>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</si>
  <si>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</si>
  <si>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</si>
  <si>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</si>
  <si>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</si>
  <si>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</si>
  <si>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</si>
  <si>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</si>
  <si>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</si>
  <si>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</si>
  <si>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</si>
  <si>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</si>
  <si>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</si>
  <si>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</si>
  <si>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</si>
  <si>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</si>
  <si>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</si>
  <si>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</si>
  <si>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</si>
  <si>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</si>
  <si>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</si>
  <si>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</si>
  <si>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</si>
  <si>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</si>
  <si>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</si>
  <si>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</si>
  <si>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</si>
  <si>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</si>
  <si>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</si>
  <si>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</si>
  <si>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</si>
  <si>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</si>
  <si>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</si>
  <si>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</si>
  <si>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</si>
  <si>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</si>
  <si>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</si>
  <si>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</si>
  <si>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</si>
  <si>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</si>
  <si>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</si>
  <si>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</si>
  <si>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</si>
  <si>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</si>
  <si>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</si>
  <si>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</si>
  <si>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</si>
  <si>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</si>
  <si>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</si>
  <si>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</si>
  <si>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</si>
  <si>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</si>
  <si>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</si>
  <si>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</si>
  <si>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</si>
  <si>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</si>
  <si>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</si>
  <si>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</si>
  <si>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</si>
  <si>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</si>
  <si>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</si>
  <si>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</si>
  <si>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</si>
  <si>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</si>
  <si>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</si>
  <si>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</si>
  <si>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</si>
  <si>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</si>
  <si>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</si>
  <si>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</si>
  <si>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</si>
  <si>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</si>
  <si>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</si>
  <si>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</si>
  <si>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</si>
  <si>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</si>
  <si>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</si>
  <si>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</si>
  <si>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</si>
  <si>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</si>
  <si>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</si>
  <si>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</si>
  <si>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</si>
  <si>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</si>
  <si>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</si>
  <si>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</si>
  <si>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</si>
  <si>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</si>
  <si>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</si>
  <si>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</si>
  <si>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</si>
  <si>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</si>
  <si>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</si>
  <si>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</si>
  <si>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</si>
  <si>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</si>
  <si>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</si>
  <si>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</si>
  <si>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</si>
  <si>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</si>
  <si>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</si>
  <si>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</si>
  <si>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</si>
  <si>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</si>
  <si>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</si>
  <si>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</si>
  <si>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</si>
  <si>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</si>
  <si>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</si>
  <si>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</si>
  <si>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</si>
  <si>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</si>
  <si>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</si>
  <si>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</si>
  <si>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</si>
  <si>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</si>
  <si>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</si>
  <si>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</si>
  <si>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</si>
  <si>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</si>
  <si>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</si>
  <si>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</si>
  <si>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</si>
  <si>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</si>
  <si>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</si>
  <si>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</si>
  <si>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</si>
  <si>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</si>
  <si>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</si>
  <si>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</si>
  <si>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</si>
  <si>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</si>
  <si>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</si>
  <si>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</si>
  <si>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</si>
  <si>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</si>
  <si>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</si>
  <si>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</si>
  <si>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</si>
  <si>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</si>
  <si>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</si>
  <si>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</si>
  <si>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</si>
  <si>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</si>
  <si>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</si>
  <si>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</si>
  <si>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</si>
  <si>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</si>
  <si>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</si>
  <si>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</si>
  <si>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</si>
  <si>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</si>
  <si>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</si>
  <si>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</si>
  <si>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</si>
  <si>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</si>
  <si>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</si>
  <si>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</si>
  <si>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</si>
  <si>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</si>
  <si>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</si>
  <si>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</si>
  <si>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</si>
  <si>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</si>
  <si>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</si>
  <si>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</si>
  <si>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</si>
  <si>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</si>
  <si>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</si>
  <si>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</si>
  <si>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</si>
  <si>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</si>
  <si>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</si>
  <si>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</si>
  <si>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</si>
  <si>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</si>
  <si>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</si>
  <si>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</si>
  <si>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</si>
  <si>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</si>
  <si>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</si>
  <si>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</si>
  <si>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</si>
  <si>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</si>
  <si>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</si>
  <si>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</si>
  <si>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</si>
  <si>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</si>
  <si>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</si>
  <si>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</si>
  <si>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</si>
  <si>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</si>
  <si>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</si>
  <si>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</si>
  <si>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</si>
  <si>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</si>
  <si>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</si>
  <si>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</si>
  <si>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</si>
  <si>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</si>
  <si>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</si>
  <si>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</si>
  <si>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</si>
  <si>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</si>
  <si>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</si>
  <si>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</si>
  <si>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</si>
  <si>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</si>
  <si>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</si>
  <si>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</si>
  <si>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</si>
  <si>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</si>
  <si>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</si>
  <si>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</si>
  <si>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</si>
  <si>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</si>
  <si>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</si>
  <si>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</si>
  <si>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</si>
  <si>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</si>
  <si>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</si>
  <si>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</si>
  <si>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</si>
  <si>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</si>
  <si>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</si>
  <si>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</si>
  <si>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</si>
  <si>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</si>
  <si>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</si>
  <si>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</si>
  <si>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</si>
  <si>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</si>
  <si>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</si>
  <si>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</si>
  <si>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</si>
  <si>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</si>
  <si>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</si>
  <si>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</si>
  <si>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</si>
  <si>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</si>
  <si>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</si>
  <si>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</si>
  <si>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</si>
  <si>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</si>
  <si>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</si>
  <si>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</si>
  <si>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</si>
  <si>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</si>
  <si>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</si>
  <si>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</si>
  <si>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</si>
  <si>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</si>
  <si>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</si>
  <si>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</si>
  <si>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</si>
  <si>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</si>
  <si>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</si>
  <si>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</si>
  <si>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</si>
  <si>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</si>
  <si>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</si>
  <si>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</si>
  <si>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</si>
  <si>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</si>
  <si>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</si>
  <si>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</si>
  <si>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</si>
  <si>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</si>
  <si>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</si>
  <si>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</si>
  <si>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</si>
  <si>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</si>
  <si>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</si>
  <si>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</si>
  <si>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</si>
  <si>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</si>
  <si>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</si>
  <si>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</si>
  <si>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</si>
  <si>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</si>
  <si>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</si>
  <si>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</si>
  <si>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</si>
  <si>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</si>
  <si>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</si>
  <si>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</si>
  <si>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</si>
  <si>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</si>
  <si>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</si>
  <si>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</si>
  <si>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</si>
  <si>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</si>
  <si>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</si>
  <si>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</si>
  <si>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</si>
  <si>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</si>
  <si>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</si>
  <si>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</si>
  <si>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</si>
  <si>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</si>
  <si>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</si>
  <si>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</si>
  <si>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</si>
  <si>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</si>
  <si>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</si>
  <si>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</si>
  <si>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</si>
  <si>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</si>
  <si>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</si>
  <si>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</si>
  <si>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</si>
  <si>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</si>
  <si>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</si>
  <si>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</si>
  <si>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</si>
  <si>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</si>
  <si>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</si>
  <si>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</si>
  <si>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</si>
  <si>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</si>
  <si>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</si>
  <si>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</si>
  <si>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</si>
  <si>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</si>
  <si>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</si>
  <si>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</si>
  <si>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</si>
  <si>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</si>
  <si>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</si>
  <si>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</si>
  <si>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</si>
  <si>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</si>
  <si>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</si>
  <si>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</si>
  <si>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</si>
  <si>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</si>
  <si>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</si>
  <si>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</si>
  <si>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</si>
  <si>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</si>
  <si>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</si>
  <si>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</si>
  <si>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</si>
  <si>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</si>
  <si>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</si>
  <si>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</si>
  <si>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</si>
  <si>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</si>
  <si>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</si>
  <si>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</si>
  <si>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</si>
  <si>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</si>
  <si>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</si>
  <si>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</si>
  <si>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</si>
  <si>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</si>
  <si>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</si>
  <si>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</si>
  <si>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</si>
  <si>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</si>
  <si>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</si>
  <si>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</si>
  <si>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</si>
  <si>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</si>
  <si>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</si>
  <si>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</si>
  <si>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</si>
  <si>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</si>
  <si>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</si>
  <si>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</si>
  <si>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</si>
  <si>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</si>
  <si>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</si>
  <si>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</si>
  <si>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</si>
  <si>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</si>
  <si>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</si>
  <si>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</si>
  <si>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</si>
  <si>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</si>
  <si>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</si>
  <si>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</si>
  <si>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</si>
  <si>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</si>
  <si>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</si>
  <si>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</si>
  <si>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</si>
  <si>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</si>
  <si>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</si>
  <si>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</si>
  <si>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</si>
  <si>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</si>
  <si>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</si>
  <si>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</si>
  <si>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</si>
  <si>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</si>
  <si>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</si>
  <si>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</si>
  <si>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</si>
  <si>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</si>
  <si>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</si>
  <si>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</si>
  <si>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</si>
  <si>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</si>
  <si>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</si>
  <si>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</si>
  <si>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</si>
  <si>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</si>
  <si>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</si>
  <si>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</si>
  <si>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</si>
  <si>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</si>
  <si>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</si>
  <si>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</si>
  <si>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</si>
  <si>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</si>
  <si>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</si>
  <si>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</si>
  <si>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</si>
  <si>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</si>
  <si>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</si>
  <si>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</si>
  <si>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</si>
  <si>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</si>
  <si>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</si>
  <si>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</si>
  <si>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</si>
  <si>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</si>
  <si>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</si>
  <si>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</si>
  <si>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</si>
  <si>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</si>
  <si>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</si>
  <si>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</si>
  <si>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</si>
  <si>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</si>
  <si>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</si>
  <si>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</si>
  <si>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</si>
  <si>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</si>
  <si>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</si>
  <si>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</si>
  <si>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</si>
  <si>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</si>
  <si>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</si>
  <si>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</si>
  <si>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</si>
  <si>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</si>
  <si>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</si>
  <si>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</si>
  <si>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</si>
  <si>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</si>
  <si>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</si>
  <si>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</si>
  <si>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</si>
  <si>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</si>
  <si>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</si>
  <si>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</si>
  <si>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</si>
  <si>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</si>
  <si>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</si>
  <si>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</si>
  <si>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</si>
  <si>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</si>
  <si>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</si>
  <si>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</si>
  <si>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</si>
  <si>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</si>
  <si>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</si>
  <si>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</si>
  <si>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</si>
  <si>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</si>
  <si>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</si>
  <si>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</si>
  <si>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</si>
  <si>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</si>
  <si>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</si>
  <si>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</si>
  <si>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</si>
  <si>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</si>
  <si>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</si>
  <si>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</si>
  <si>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</si>
  <si>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</si>
  <si>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</si>
  <si>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</si>
  <si>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</si>
  <si>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</si>
  <si>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</si>
  <si>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</si>
  <si>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</si>
  <si>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</si>
  <si>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</si>
  <si>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</si>
  <si>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</si>
  <si>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</si>
  <si>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</si>
  <si>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</si>
  <si>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</si>
  <si>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</si>
  <si>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</si>
  <si>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</si>
  <si>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</si>
  <si>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</si>
  <si>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</si>
  <si>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</si>
  <si>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</si>
  <si>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</si>
  <si>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</si>
  <si>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</si>
  <si>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</si>
  <si>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</si>
  <si>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</si>
  <si>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</si>
  <si>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</si>
  <si>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</si>
  <si>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</si>
  <si>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</si>
  <si>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</si>
  <si>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</si>
  <si>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</si>
  <si>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</si>
  <si>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</si>
  <si>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</si>
  <si>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</si>
  <si>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</si>
  <si>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</si>
  <si>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</si>
  <si>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</si>
  <si>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</si>
  <si>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</si>
  <si>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</si>
  <si>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</si>
  <si>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</si>
  <si>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</si>
  <si>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</si>
  <si>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</si>
  <si>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</si>
  <si>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</si>
  <si>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</si>
  <si>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</si>
  <si>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</si>
  <si>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</si>
  <si>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</si>
  <si>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</si>
  <si>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</si>
  <si>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</si>
  <si>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</si>
  <si>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</si>
  <si>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</si>
  <si>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</si>
  <si>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</si>
  <si>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</si>
  <si>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</si>
  <si>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</si>
  <si>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</si>
  <si>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</si>
  <si>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</si>
  <si>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</si>
  <si>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</si>
  <si>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</si>
  <si>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</si>
  <si>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</si>
  <si>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</si>
  <si>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</si>
  <si>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</si>
  <si>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</si>
  <si>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</si>
  <si>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</si>
  <si>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</si>
  <si>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</si>
  <si>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</si>
  <si>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</si>
  <si>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</si>
  <si>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</si>
  <si>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</si>
  <si>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</si>
  <si>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</si>
  <si>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</si>
  <si>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</si>
  <si>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</si>
  <si>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</si>
  <si>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</si>
  <si>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</si>
  <si>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</si>
  <si>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</si>
  <si>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</si>
  <si>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</si>
  <si>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</si>
  <si>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</si>
  <si>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</si>
  <si>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</si>
  <si>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</si>
  <si>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</si>
  <si>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</si>
  <si>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</si>
  <si>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</si>
  <si>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</si>
  <si>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</si>
  <si>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</si>
  <si>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</si>
  <si>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</si>
  <si>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</si>
  <si>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</si>
  <si>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</si>
  <si>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</si>
  <si>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</si>
  <si>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</si>
  <si>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</si>
  <si>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</si>
  <si>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</si>
  <si>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</si>
  <si>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</si>
  <si>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</si>
  <si>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</si>
  <si>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</si>
  <si>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</si>
  <si>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</si>
  <si>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</si>
  <si>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</si>
  <si>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</si>
  <si>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</si>
  <si>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</si>
  <si>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</si>
  <si>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</si>
  <si>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</si>
  <si>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</si>
  <si>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</si>
  <si>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</si>
  <si>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</si>
  <si>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</si>
  <si>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</si>
  <si>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</si>
  <si>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</si>
  <si>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</si>
  <si>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</si>
  <si>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</si>
  <si>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</si>
  <si>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</si>
  <si>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</si>
  <si>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</si>
  <si>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</si>
  <si>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</si>
  <si>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</si>
  <si>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</si>
  <si>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</si>
  <si>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</si>
  <si>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</si>
  <si>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</si>
  <si>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</si>
  <si>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</si>
  <si>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</si>
  <si>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</si>
  <si>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</si>
  <si>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</si>
  <si>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</si>
  <si>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</si>
  <si>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</si>
  <si>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</si>
  <si>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</si>
  <si>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</si>
  <si>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</si>
  <si>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</si>
  <si>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</si>
  <si>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</si>
  <si>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</si>
  <si>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</si>
  <si>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</si>
  <si>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</si>
  <si>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</si>
  <si>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</si>
  <si>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</si>
  <si>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</si>
  <si>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</si>
  <si>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</si>
  <si>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</si>
  <si>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</si>
  <si>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</si>
  <si>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</si>
  <si>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</si>
  <si>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</si>
  <si>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</si>
  <si>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</si>
  <si>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</si>
  <si>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</si>
  <si>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</si>
  <si>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</si>
  <si>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</si>
  <si>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</si>
  <si>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</si>
  <si>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</si>
  <si>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</si>
  <si>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</si>
  <si>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</si>
  <si>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</si>
  <si>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</si>
  <si>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</si>
  <si>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</si>
  <si>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</si>
  <si>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</si>
  <si>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</si>
  <si>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</si>
  <si>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</si>
  <si>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</si>
  <si>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</si>
  <si>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</si>
  <si>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</si>
  <si>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</si>
  <si>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</si>
  <si>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</si>
  <si>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</si>
  <si>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</si>
  <si>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</si>
  <si>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</si>
  <si>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</si>
  <si>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</si>
  <si>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</si>
  <si>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</si>
  <si>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</si>
  <si>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</si>
  <si>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</si>
  <si>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</si>
  <si>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</si>
  <si>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</si>
  <si>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</si>
  <si>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</si>
  <si>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</si>
  <si>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</si>
  <si>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</si>
  <si>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</si>
  <si>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</si>
  <si>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</si>
  <si>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</si>
  <si>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</si>
  <si>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</si>
  <si>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</si>
  <si>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</si>
  <si>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</si>
  <si>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</si>
  <si>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</si>
  <si>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</si>
  <si>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</si>
  <si>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</si>
  <si>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</si>
  <si>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</si>
  <si>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</si>
  <si>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</si>
  <si>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</si>
  <si>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</si>
  <si>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</si>
  <si>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</si>
  <si>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</si>
  <si>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</si>
  <si>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</si>
  <si>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</si>
  <si>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</si>
  <si>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</si>
  <si>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</si>
  <si>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</si>
  <si>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</si>
  <si>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</si>
  <si>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</si>
  <si>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</si>
  <si>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</si>
  <si>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</si>
  <si>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</si>
  <si>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</si>
  <si>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</si>
  <si>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</si>
  <si>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</si>
  <si>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</si>
  <si>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</si>
  <si>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</si>
  <si>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</si>
  <si>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</si>
  <si>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</si>
  <si>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</si>
  <si>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</si>
  <si>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</si>
  <si>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</si>
  <si>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</si>
  <si>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</si>
  <si>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</si>
  <si>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</si>
  <si>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</si>
  <si>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</si>
  <si>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</si>
  <si>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</si>
  <si>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</si>
  <si>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</si>
  <si>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</si>
  <si>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</si>
  <si>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</si>
  <si>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</si>
  <si>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</si>
  <si>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</si>
  <si>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</si>
  <si>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</si>
  <si>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</si>
  <si>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</si>
  <si>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</si>
  <si>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</si>
  <si>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</si>
  <si>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</si>
  <si>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</si>
  <si>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</si>
  <si>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</si>
  <si>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</si>
  <si>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</si>
  <si>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</si>
  <si>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</si>
  <si>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</si>
  <si>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</si>
  <si>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</si>
  <si>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</si>
  <si>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</si>
  <si>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</si>
  <si>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</si>
  <si>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</si>
  <si>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</si>
  <si>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</si>
  <si>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</si>
  <si>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</si>
  <si>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</si>
  <si>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</si>
  <si>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</si>
  <si>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</si>
  <si>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</si>
  <si>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</si>
  <si>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</si>
  <si>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</si>
  <si>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</si>
  <si>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</si>
  <si>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</si>
  <si>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</si>
  <si>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</si>
  <si>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</si>
  <si>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</si>
  <si>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</si>
  <si>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</si>
  <si>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</si>
  <si>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</si>
  <si>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</si>
  <si>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</si>
  <si>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</si>
  <si>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</si>
  <si>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</si>
  <si>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</si>
  <si>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</si>
  <si>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</si>
  <si>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</si>
  <si>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</si>
  <si>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</si>
  <si>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</si>
  <si>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</si>
  <si>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</si>
  <si>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</si>
  <si>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</si>
  <si>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</si>
  <si>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</si>
  <si>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</si>
  <si>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</si>
  <si>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</si>
  <si>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</si>
  <si>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</si>
  <si>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</si>
  <si>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</si>
  <si>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</si>
  <si>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</si>
  <si>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</si>
  <si>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</si>
  <si>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</si>
  <si>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</si>
  <si>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</si>
  <si>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</si>
  <si>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</si>
  <si>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</si>
  <si>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</si>
  <si>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</si>
  <si>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</si>
  <si>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</si>
  <si>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</si>
  <si>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</si>
  <si>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</si>
  <si>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</si>
  <si>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</si>
  <si>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</si>
  <si>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</si>
  <si>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</si>
  <si>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</si>
  <si>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</si>
  <si>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</si>
  <si>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</si>
  <si>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</si>
  <si>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</si>
  <si>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</si>
  <si>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</si>
  <si>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</si>
  <si>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</si>
  <si>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</si>
  <si>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</si>
  <si>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</si>
  <si>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</si>
  <si>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</si>
  <si>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</si>
  <si>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</si>
  <si>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</si>
  <si>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</si>
  <si>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</si>
  <si>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</si>
  <si>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</si>
  <si>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</si>
  <si>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</si>
  <si>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</si>
  <si>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</si>
  <si>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</si>
  <si>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</si>
  <si>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</si>
  <si>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</si>
  <si>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</si>
  <si>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</si>
  <si>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</si>
  <si>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</si>
  <si>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</si>
  <si>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</si>
  <si>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</si>
  <si>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</si>
  <si>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</si>
  <si>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</si>
  <si>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</si>
  <si>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</si>
  <si>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</si>
  <si>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</si>
  <si>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</si>
  <si>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</si>
  <si>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</si>
  <si>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</si>
  <si>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</si>
  <si>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</si>
  <si>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</si>
  <si>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</si>
  <si>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</si>
  <si>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</si>
  <si>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</si>
  <si>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</si>
  <si>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</si>
  <si>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</si>
  <si>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</si>
  <si>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</si>
  <si>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</si>
  <si>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</si>
  <si>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</si>
  <si>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</si>
  <si>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</si>
  <si>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</si>
  <si>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</si>
  <si>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</si>
  <si>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</si>
  <si>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</si>
  <si>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</si>
  <si>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</si>
  <si>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</si>
  <si>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</si>
  <si>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</si>
  <si>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</si>
  <si>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</si>
  <si>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</si>
  <si>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</si>
  <si>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</si>
  <si>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</si>
  <si>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</si>
  <si>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</si>
  <si>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</si>
  <si>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</si>
  <si>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</si>
  <si>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</si>
  <si>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</si>
  <si>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</si>
  <si>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</si>
  <si>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</si>
  <si>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</si>
  <si>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</si>
  <si>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</si>
  <si>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</si>
  <si>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</si>
  <si>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</si>
  <si>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</si>
  <si>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</si>
  <si>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</si>
  <si>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</si>
  <si>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</si>
  <si>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</si>
  <si>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</si>
  <si>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</si>
  <si>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</si>
  <si>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</si>
  <si>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</si>
  <si>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</si>
  <si>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</si>
  <si>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</si>
  <si>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</si>
  <si>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</si>
  <si>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</si>
  <si>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</si>
  <si>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</si>
  <si>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</si>
  <si>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</si>
  <si>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</si>
  <si>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</si>
  <si>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</si>
  <si>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</si>
  <si>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</si>
  <si>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</si>
  <si>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</si>
  <si>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</si>
  <si>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</si>
  <si>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</si>
  <si>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</si>
  <si>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</si>
  <si>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</si>
  <si>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</si>
  <si>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</si>
  <si>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</si>
  <si>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</si>
  <si>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</si>
  <si>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</si>
  <si>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</si>
  <si>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</si>
  <si>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</si>
  <si>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</si>
  <si>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</si>
  <si>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</si>
  <si>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</si>
  <si>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</si>
  <si>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</si>
  <si>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</si>
  <si>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</si>
  <si>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</si>
  <si>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</si>
  <si>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</si>
  <si>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</si>
  <si>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</si>
  <si>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</si>
  <si>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</si>
  <si>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</si>
  <si>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</si>
  <si>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</si>
  <si>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</si>
  <si>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</si>
  <si>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</si>
  <si>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</si>
  <si>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</si>
  <si>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</si>
  <si>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</si>
  <si>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</si>
  <si>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</si>
  <si>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</si>
  <si>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</si>
  <si>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</si>
  <si>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</si>
  <si>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</si>
  <si>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</si>
  <si>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</si>
  <si>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</si>
  <si>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</si>
  <si>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</si>
  <si>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</si>
  <si>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</si>
  <si>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</si>
  <si>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</si>
  <si>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</si>
  <si>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</si>
  <si>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</si>
  <si>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</si>
  <si>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</si>
  <si>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</si>
  <si>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</si>
  <si>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</si>
  <si>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</si>
  <si>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</si>
  <si>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</si>
  <si>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</si>
  <si>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</si>
  <si>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</si>
  <si>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</si>
  <si>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</si>
  <si>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</si>
  <si>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</si>
  <si>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</si>
  <si>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</si>
  <si>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</si>
  <si>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</si>
  <si>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</si>
  <si>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</si>
  <si>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</si>
  <si>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</si>
  <si>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</si>
  <si>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</si>
  <si>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</si>
  <si>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</si>
  <si>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</si>
  <si>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</si>
  <si>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</si>
  <si>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</si>
  <si>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</si>
  <si>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</si>
  <si>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</si>
  <si>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</si>
  <si>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</si>
  <si>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</si>
  <si>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</si>
  <si>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</si>
  <si>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</si>
  <si>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</si>
  <si>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</si>
  <si>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</si>
  <si>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</si>
  <si>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</si>
  <si>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</si>
  <si>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</si>
  <si>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</si>
  <si>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</si>
  <si>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</si>
  <si>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</si>
  <si>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</si>
  <si>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</si>
  <si>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</si>
  <si>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</si>
  <si>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</si>
  <si>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</si>
  <si>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</si>
  <si>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</si>
  <si>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</si>
  <si>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</si>
  <si>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</si>
  <si>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</si>
  <si>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</si>
  <si>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</si>
  <si>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</si>
  <si>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</si>
  <si>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</si>
  <si>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</si>
  <si>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</si>
  <si>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</si>
  <si>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</si>
  <si>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</si>
  <si>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</si>
  <si>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</si>
  <si>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</si>
  <si>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</si>
  <si>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</si>
  <si>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</si>
  <si>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</si>
  <si>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</si>
  <si>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</si>
  <si>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</si>
  <si>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</si>
  <si>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</si>
  <si>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</si>
  <si>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</si>
  <si>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</si>
  <si>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</si>
  <si>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</si>
  <si>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</si>
  <si>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</si>
  <si>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</si>
  <si>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</si>
  <si>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</si>
  <si>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</si>
  <si>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</si>
  <si>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</si>
  <si>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</si>
  <si>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</si>
  <si>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</si>
  <si>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</si>
  <si>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</si>
  <si>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</si>
  <si>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</si>
  <si>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</si>
  <si>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</si>
  <si>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</si>
  <si>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</si>
  <si>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</si>
  <si>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</si>
  <si>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</si>
  <si>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</si>
  <si>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</si>
  <si>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</si>
  <si>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</si>
  <si>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</si>
  <si>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</si>
  <si>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</si>
  <si>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</si>
  <si>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</si>
  <si>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</si>
  <si>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</si>
  <si>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</si>
  <si>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</si>
  <si>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</si>
  <si>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</si>
  <si>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</si>
  <si>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</si>
  <si>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</si>
  <si>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</si>
  <si>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</si>
  <si>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</si>
  <si>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</si>
  <si>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</si>
  <si>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</si>
  <si>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</si>
  <si>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</si>
  <si>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</si>
  <si>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</si>
  <si>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</si>
  <si>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</si>
  <si>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</si>
  <si>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</si>
  <si>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</si>
  <si>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</si>
  <si>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</si>
  <si>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</si>
  <si>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</si>
  <si>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</si>
  <si>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</si>
  <si>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</si>
  <si>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</si>
  <si>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</si>
  <si>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</si>
  <si>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</si>
  <si>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</si>
  <si>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</si>
  <si>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</si>
  <si>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</si>
  <si>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</si>
  <si>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</si>
  <si>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</si>
  <si>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</si>
  <si>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</si>
  <si>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</si>
  <si>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</si>
  <si>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</si>
  <si>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</si>
  <si>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</si>
  <si>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</si>
  <si>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</si>
  <si>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</si>
  <si>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</si>
  <si>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</si>
  <si>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</si>
  <si>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</si>
  <si>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</si>
  <si>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</si>
  <si>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</si>
  <si>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</si>
  <si>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</si>
  <si>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</si>
  <si>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</si>
  <si>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</si>
  <si>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</si>
  <si>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</si>
  <si>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</si>
  <si>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</si>
  <si>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</si>
  <si>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</si>
  <si>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</si>
  <si>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</si>
  <si>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</si>
  <si>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</si>
  <si>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</si>
  <si>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</si>
  <si>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</si>
  <si>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</si>
  <si>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</si>
  <si>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</si>
  <si>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</si>
  <si>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</si>
  <si>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</si>
  <si>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</si>
  <si>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</si>
  <si>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</si>
  <si>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</si>
  <si>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</si>
  <si>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</si>
  <si>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</si>
  <si>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</si>
  <si>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</si>
  <si>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</si>
  <si>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</si>
  <si>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</si>
  <si>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</si>
  <si>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</si>
  <si>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</si>
  <si>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</si>
  <si>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</si>
  <si>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</si>
  <si>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</si>
  <si>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</si>
  <si>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</si>
  <si>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</si>
  <si>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</si>
  <si>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</si>
  <si>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</si>
  <si>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</si>
  <si>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</si>
  <si>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</si>
  <si>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</si>
  <si>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</si>
  <si>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</si>
  <si>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</si>
  <si>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</si>
  <si>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</si>
  <si>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</si>
  <si>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</si>
  <si>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</si>
  <si>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</si>
  <si>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</si>
  <si>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</si>
  <si>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</si>
  <si>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</si>
  <si>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</si>
  <si>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</si>
  <si>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</si>
  <si>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</si>
  <si>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</si>
  <si>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</si>
  <si>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</si>
  <si>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</si>
  <si>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</si>
  <si>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</si>
  <si>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</si>
  <si>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</si>
  <si>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</si>
  <si>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</si>
  <si>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</si>
  <si>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</si>
  <si>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</si>
  <si>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</si>
  <si>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</si>
  <si>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</si>
  <si>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</si>
  <si>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</si>
  <si>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</si>
  <si>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</si>
  <si>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</si>
  <si>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</si>
  <si>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</si>
  <si>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</si>
  <si>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</si>
  <si>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</si>
  <si>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</si>
  <si>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</si>
  <si>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</si>
  <si>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</si>
  <si>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</si>
  <si>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</si>
  <si>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</si>
  <si>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</si>
  <si>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</si>
  <si>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</si>
  <si>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</si>
  <si>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</si>
  <si>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</si>
  <si>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</si>
  <si>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</si>
  <si>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</si>
  <si>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</si>
  <si>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</si>
  <si>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</si>
  <si>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</si>
  <si>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</si>
  <si>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</si>
  <si>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</si>
  <si>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</si>
  <si>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</si>
  <si>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</si>
  <si>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</si>
  <si>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</si>
  <si>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</si>
  <si>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</si>
  <si>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</si>
  <si>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</si>
  <si>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</si>
  <si>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</si>
  <si>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</si>
  <si>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</si>
  <si>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</si>
  <si>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</si>
  <si>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</si>
  <si>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</si>
  <si>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</si>
  <si>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</si>
  <si>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</si>
  <si>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</si>
  <si>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</si>
  <si>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</si>
  <si>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</si>
  <si>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</si>
  <si>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</si>
  <si>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</si>
  <si>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</si>
  <si>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</si>
  <si>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</si>
  <si>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</si>
  <si>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</si>
  <si>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</si>
  <si>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</si>
  <si>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</si>
  <si>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</si>
  <si>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</si>
  <si>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</si>
  <si>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</si>
  <si>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</si>
  <si>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</si>
  <si>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</si>
  <si>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</si>
  <si>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</si>
  <si>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</si>
  <si>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</si>
  <si>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</si>
  <si>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</si>
  <si>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</si>
  <si>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</si>
  <si>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</si>
  <si>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</si>
  <si>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</si>
  <si>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</si>
  <si>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</si>
  <si>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</si>
  <si>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</si>
  <si>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</si>
  <si>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</si>
  <si>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</si>
  <si>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</si>
  <si>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</si>
  <si>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</si>
  <si>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</si>
  <si>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</si>
  <si>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</si>
  <si>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</si>
  <si>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</si>
  <si>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</si>
  <si>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</si>
  <si>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</si>
  <si>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</si>
  <si>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</si>
  <si>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</si>
  <si>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</si>
  <si>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</si>
  <si>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</si>
  <si>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</si>
  <si>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</si>
  <si>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</si>
  <si>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</si>
  <si>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</si>
  <si>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</si>
  <si>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</si>
  <si>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</si>
  <si>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</si>
  <si>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</si>
  <si>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</si>
  <si>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</si>
  <si>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</si>
  <si>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</si>
  <si>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</si>
  <si>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</si>
  <si>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</si>
  <si>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</si>
  <si>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</si>
  <si>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</si>
  <si>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</si>
  <si>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</si>
  <si>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</si>
  <si>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</si>
  <si>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</si>
  <si>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</si>
  <si>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</si>
  <si>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</si>
  <si>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</si>
  <si>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</si>
  <si>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</si>
  <si>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</si>
  <si>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</si>
  <si>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</si>
  <si>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</si>
  <si>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</si>
  <si>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</si>
  <si>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</si>
  <si>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</si>
  <si>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</si>
  <si>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</si>
  <si>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</si>
  <si>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</si>
  <si>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</si>
  <si>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</si>
  <si>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</si>
  <si>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</si>
  <si>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</si>
  <si>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</si>
  <si>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</si>
  <si>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</si>
  <si>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</si>
  <si>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</si>
  <si>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</si>
  <si>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</si>
  <si>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</si>
  <si>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</si>
  <si>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</si>
  <si>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</si>
  <si>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</si>
  <si>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</si>
  <si>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</si>
  <si>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</si>
  <si>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</si>
  <si>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</si>
  <si>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</si>
  <si>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</si>
  <si>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</si>
  <si>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</si>
  <si>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</si>
  <si>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</si>
  <si>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</si>
  <si>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</si>
  <si>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</si>
  <si>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</si>
  <si>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</si>
  <si>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</si>
  <si>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</si>
  <si>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</si>
  <si>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</si>
  <si>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</si>
  <si>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</si>
  <si>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</si>
  <si>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</si>
  <si>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</si>
  <si>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</si>
  <si>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</si>
  <si>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</si>
  <si>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</si>
  <si>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</si>
  <si>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</si>
  <si>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</si>
  <si>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</si>
  <si>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</si>
  <si>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</si>
  <si>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</si>
  <si>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</si>
  <si>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</si>
  <si>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</si>
  <si>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</si>
  <si>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</si>
  <si>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</si>
  <si>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</si>
  <si>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</si>
  <si>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</si>
  <si>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</si>
  <si>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</si>
  <si>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</si>
  <si>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</si>
  <si>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</si>
  <si>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</si>
  <si>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</si>
  <si>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</si>
  <si>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</si>
  <si>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</si>
  <si>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</si>
  <si>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</si>
  <si>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</si>
  <si>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</si>
  <si>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</si>
  <si>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</si>
  <si>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</si>
  <si>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</si>
  <si>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</si>
  <si>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</si>
  <si>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</si>
  <si>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</si>
  <si>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</si>
  <si>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</si>
  <si>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</si>
  <si>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</si>
  <si>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</si>
  <si>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</si>
  <si>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</si>
  <si>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</si>
  <si>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</si>
  <si>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</si>
  <si>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</si>
  <si>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</si>
  <si>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</si>
  <si>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</si>
  <si>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</si>
  <si>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</si>
  <si>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</si>
  <si>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</si>
  <si>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</si>
  <si>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</si>
  <si>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</si>
  <si>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</si>
  <si>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</si>
  <si>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</si>
  <si>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</si>
  <si>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</si>
  <si>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</si>
  <si>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</si>
  <si>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</si>
  <si>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</si>
  <si>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</si>
  <si>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</si>
  <si>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</si>
  <si>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</si>
  <si>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</si>
  <si>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</si>
  <si>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</si>
  <si>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</si>
  <si>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</si>
  <si>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</si>
  <si>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</si>
  <si>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</si>
  <si>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</si>
  <si>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</si>
  <si>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</si>
  <si>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</si>
  <si>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</si>
  <si>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</si>
  <si>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</si>
  <si>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</si>
  <si>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</si>
  <si>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</si>
  <si>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</si>
  <si>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</si>
  <si>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</si>
  <si>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</si>
  <si>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</si>
  <si>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</si>
  <si>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</si>
  <si>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</si>
  <si>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</si>
  <si>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</si>
  <si>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</si>
  <si>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</si>
  <si>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</si>
  <si>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</si>
  <si>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</si>
  <si>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</si>
  <si>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</si>
  <si>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</si>
  <si>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</si>
  <si>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</si>
  <si>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</si>
  <si>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</si>
  <si>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</si>
  <si>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</si>
  <si>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</si>
  <si>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</si>
  <si>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</si>
  <si>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</si>
  <si>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</si>
  <si>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</si>
  <si>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</si>
  <si>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</si>
  <si>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</si>
  <si>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</si>
  <si>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</si>
  <si>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</si>
  <si>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</si>
  <si>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</si>
  <si>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</si>
  <si>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</si>
  <si>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</si>
  <si>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</si>
  <si>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</si>
  <si>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</si>
  <si>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</si>
  <si>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</si>
  <si>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</si>
  <si>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</si>
  <si>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</si>
  <si>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</si>
  <si>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</si>
  <si>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</si>
  <si>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</si>
  <si>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</si>
  <si>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</si>
  <si>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</si>
  <si>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</si>
  <si>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</si>
  <si>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</si>
  <si>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</si>
  <si>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</si>
  <si>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</si>
  <si>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</si>
  <si>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</si>
  <si>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</si>
  <si>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</si>
  <si>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</si>
  <si>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</si>
  <si>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</si>
  <si>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</si>
  <si>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</si>
  <si>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</si>
  <si>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</si>
  <si>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</si>
  <si>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</si>
  <si>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</si>
  <si>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</si>
  <si>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</si>
  <si>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</si>
  <si>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</si>
  <si>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</si>
  <si>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</si>
  <si>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</si>
  <si>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</si>
  <si>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</si>
  <si>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</si>
  <si>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</si>
  <si>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</si>
  <si>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</si>
  <si>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</si>
  <si>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</si>
  <si>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</si>
  <si>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</si>
  <si>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</si>
  <si>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</si>
  <si>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</si>
  <si>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</si>
  <si>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</si>
  <si>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</si>
  <si>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</si>
  <si>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</si>
  <si>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</si>
  <si>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</si>
  <si>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</si>
  <si>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</si>
  <si>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</si>
  <si>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</si>
  <si>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</si>
  <si>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</si>
  <si>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</si>
  <si>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</si>
  <si>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</si>
  <si>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</si>
  <si>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</si>
  <si>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</si>
  <si>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</si>
  <si>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</si>
  <si>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</si>
  <si>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</si>
  <si>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</si>
  <si>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</si>
  <si>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</si>
  <si>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</si>
  <si>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</si>
  <si>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</si>
  <si>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</si>
  <si>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</si>
  <si>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</si>
  <si>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</si>
  <si>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</si>
  <si>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</si>
  <si>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</si>
  <si>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</si>
  <si>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</si>
  <si>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</si>
  <si>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</si>
  <si>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</si>
  <si>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</si>
  <si>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</si>
  <si>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</si>
  <si>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</si>
  <si>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</si>
  <si>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</si>
  <si>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</si>
  <si>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</si>
  <si>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</si>
  <si>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</si>
  <si>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</si>
  <si>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</si>
  <si>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</si>
  <si>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</si>
  <si>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</si>
  <si>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</si>
  <si>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</si>
  <si>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</si>
  <si>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</si>
  <si>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</si>
  <si>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</si>
  <si>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</si>
  <si>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</si>
  <si>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</si>
  <si>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</si>
  <si>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</si>
  <si>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</si>
  <si>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</si>
  <si>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</si>
  <si>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</si>
  <si>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</si>
  <si>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</si>
  <si>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</si>
  <si>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</si>
  <si>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</si>
  <si>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</si>
  <si>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</si>
  <si>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</si>
  <si>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</si>
  <si>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</si>
  <si>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</si>
  <si>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</si>
  <si>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</si>
  <si>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</si>
  <si>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</si>
  <si>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</si>
  <si>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</si>
  <si>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</si>
  <si>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</si>
  <si>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</si>
  <si>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</si>
  <si>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</si>
  <si>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</si>
  <si>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</si>
  <si>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</si>
  <si>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</si>
  <si>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</si>
  <si>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</si>
  <si>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</si>
  <si>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</si>
  <si>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</si>
  <si>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</si>
  <si>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</si>
  <si>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</si>
  <si>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</si>
  <si>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</si>
  <si>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</si>
  <si>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</si>
  <si>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</si>
  <si>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</si>
  <si>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</si>
  <si>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</si>
  <si>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</si>
  <si>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</si>
  <si>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</si>
  <si>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</si>
  <si>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</si>
  <si>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</si>
  <si>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</si>
  <si>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</si>
  <si>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</si>
  <si>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</si>
  <si>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</si>
  <si>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</si>
  <si>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</si>
  <si>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</si>
  <si>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</si>
  <si>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</si>
  <si>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</si>
  <si>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</si>
  <si>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</si>
  <si>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</si>
  <si>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</si>
  <si>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</si>
  <si>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</si>
  <si>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</si>
  <si>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</si>
  <si>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</si>
  <si>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</si>
  <si>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</si>
  <si>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</si>
  <si>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</si>
  <si>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</si>
  <si>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</si>
  <si>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</si>
  <si>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</si>
  <si>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</si>
  <si>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</si>
  <si>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</si>
  <si>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</si>
  <si>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</si>
  <si>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</si>
  <si>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</si>
  <si>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</si>
  <si>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</si>
  <si>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</si>
  <si>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</si>
  <si>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</si>
  <si>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</si>
  <si>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</si>
  <si>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</si>
  <si>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</si>
  <si>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</si>
  <si>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</si>
  <si>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</si>
  <si>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</si>
  <si>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</si>
  <si>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</si>
  <si>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</si>
  <si>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</si>
  <si>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</si>
  <si>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</si>
  <si>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</si>
  <si>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</si>
  <si>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</si>
  <si>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</si>
  <si>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</si>
  <si>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</si>
  <si>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</si>
  <si>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</si>
  <si>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</si>
  <si>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</si>
  <si>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</si>
  <si>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</si>
  <si>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</si>
  <si>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</si>
  <si>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</si>
  <si>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</si>
  <si>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</si>
  <si>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</si>
  <si>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</si>
  <si>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</si>
  <si>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</si>
  <si>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</si>
  <si>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</si>
  <si>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</si>
  <si>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</si>
  <si>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</si>
  <si>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</si>
  <si>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</si>
  <si>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</si>
  <si>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</si>
  <si>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</si>
  <si>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</si>
  <si>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</si>
  <si>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</si>
  <si>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</si>
  <si>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</si>
  <si>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</si>
  <si>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</si>
  <si>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</si>
  <si>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</si>
  <si>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</si>
  <si>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</si>
  <si>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</si>
  <si>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</si>
  <si>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</si>
  <si>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</si>
  <si>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</si>
  <si>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</si>
  <si>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</si>
  <si>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</si>
  <si>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</si>
  <si>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</si>
  <si>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</si>
  <si>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</si>
  <si>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</si>
  <si>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</si>
  <si>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</si>
  <si>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</si>
  <si>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</si>
  <si>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</si>
  <si>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</si>
  <si>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</si>
  <si>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</si>
  <si>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</si>
  <si>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</si>
  <si>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</si>
  <si>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</si>
  <si>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</si>
  <si>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</si>
  <si>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</si>
  <si>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</si>
  <si>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</si>
  <si>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</si>
  <si>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</si>
  <si>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</si>
  <si>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</si>
  <si>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</si>
  <si>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</si>
  <si>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</si>
  <si>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</si>
  <si>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</si>
  <si>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</si>
  <si>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</si>
  <si>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</si>
  <si>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</si>
  <si>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</si>
  <si>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</si>
  <si>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</si>
  <si>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</si>
  <si>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</si>
  <si>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</si>
  <si>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</si>
  <si>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</si>
  <si>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</si>
  <si>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</si>
  <si>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</si>
  <si>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</si>
  <si>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</si>
  <si>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</si>
  <si>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</si>
  <si>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</si>
  <si>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</si>
  <si>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</si>
  <si>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</si>
  <si>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</si>
  <si>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</si>
  <si>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</si>
  <si>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</si>
  <si>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</si>
  <si>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</si>
  <si>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</si>
  <si>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</si>
  <si>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</si>
  <si>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</si>
  <si>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</si>
  <si>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</si>
  <si>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</si>
  <si>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</si>
  <si>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</si>
  <si>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</si>
  <si>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</si>
  <si>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</si>
  <si>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</si>
  <si>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</si>
  <si>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</si>
  <si>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</si>
  <si>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</si>
  <si>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</si>
  <si>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</si>
  <si>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</si>
  <si>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</si>
  <si>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</si>
  <si>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</si>
  <si>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</si>
  <si>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</si>
  <si>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</si>
  <si>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</si>
  <si>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</si>
  <si>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</si>
  <si>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</si>
  <si>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</si>
  <si>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</si>
  <si>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</si>
  <si>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</si>
  <si>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</si>
  <si>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</si>
  <si>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</si>
  <si>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</si>
  <si>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</si>
  <si>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</si>
  <si>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</si>
  <si>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</si>
  <si>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</si>
  <si>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</si>
  <si>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</si>
  <si>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</si>
  <si>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</si>
  <si>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</si>
  <si>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</si>
  <si>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</si>
  <si>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</si>
  <si>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</si>
  <si>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</si>
  <si>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</si>
  <si>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</si>
  <si>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</si>
  <si>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</si>
  <si>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</si>
  <si>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</si>
  <si>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</si>
  <si>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</si>
  <si>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</si>
  <si>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</si>
  <si>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</si>
  <si>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</si>
  <si>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</si>
  <si>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</si>
  <si>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</si>
  <si>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</si>
  <si>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</si>
  <si>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</si>
  <si>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</si>
  <si>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</si>
  <si>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</si>
  <si>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</si>
  <si>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</si>
  <si>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</si>
  <si>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</si>
  <si>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</si>
  <si>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</si>
  <si>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</si>
  <si>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</si>
  <si>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</si>
  <si>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</si>
  <si>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</si>
  <si>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</si>
  <si>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</si>
  <si>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</si>
  <si>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</si>
  <si>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</si>
  <si>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</si>
  <si>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</si>
  <si>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</si>
  <si>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</si>
  <si>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</si>
  <si>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</si>
  <si>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</si>
  <si>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</si>
  <si>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</si>
  <si>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</si>
  <si>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</si>
  <si>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</si>
  <si>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</si>
  <si>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</si>
  <si>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</si>
  <si>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</si>
  <si>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</si>
  <si>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</si>
  <si>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</si>
  <si>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</si>
  <si>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</si>
  <si>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</si>
  <si>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</si>
  <si>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</si>
  <si>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</si>
  <si>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</si>
  <si>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</si>
  <si>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</si>
  <si>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</si>
  <si>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</si>
  <si>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</si>
  <si>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</si>
  <si>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</si>
  <si>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</si>
  <si>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</si>
  <si>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</si>
  <si>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</si>
  <si>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</si>
  <si>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</si>
  <si>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</si>
  <si>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</si>
  <si>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</si>
  <si>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</si>
  <si>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</si>
  <si>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</si>
  <si>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</si>
  <si>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</si>
  <si>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</si>
  <si>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</si>
  <si>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</si>
  <si>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</si>
  <si>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</si>
  <si>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</si>
  <si>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</si>
  <si>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</si>
  <si>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</si>
  <si>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</si>
  <si>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</si>
  <si>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</si>
  <si>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</si>
  <si>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</si>
  <si>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</si>
  <si>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</si>
  <si>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</si>
  <si>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</si>
  <si>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</si>
  <si>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</si>
  <si>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</si>
  <si>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</si>
  <si>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</si>
  <si>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</si>
  <si>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</si>
  <si>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</si>
  <si>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</si>
  <si>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</si>
  <si>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</si>
  <si>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</si>
  <si>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</si>
  <si>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</si>
  <si>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</si>
  <si>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</si>
  <si>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</si>
  <si>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</si>
  <si>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</si>
  <si>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</si>
  <si>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</si>
  <si>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</si>
  <si>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</si>
  <si>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</si>
  <si>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</si>
  <si>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</si>
  <si>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</si>
  <si>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</si>
  <si>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</si>
  <si>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</si>
  <si>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</si>
  <si>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</si>
  <si>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</si>
  <si>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</si>
  <si>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</si>
  <si>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</si>
  <si>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</si>
  <si>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</si>
  <si>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</si>
  <si>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</si>
  <si>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</si>
  <si>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</si>
  <si>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</si>
  <si>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</si>
  <si>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</si>
  <si>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</si>
  <si>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</si>
  <si>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</si>
  <si>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</si>
  <si>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</si>
  <si>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</si>
  <si>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</si>
  <si>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</si>
  <si>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</si>
  <si>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</si>
  <si>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</si>
  <si>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</si>
  <si>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</si>
  <si>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</si>
  <si>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</si>
  <si>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</si>
  <si>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</si>
  <si>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</si>
  <si>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</si>
  <si>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</si>
  <si>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</si>
  <si>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</si>
  <si>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</si>
  <si>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</si>
  <si>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</si>
  <si>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</si>
  <si>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</si>
  <si>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</si>
  <si>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</si>
  <si>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</si>
  <si>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</si>
  <si>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</si>
  <si>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</si>
  <si>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</si>
  <si>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</si>
  <si>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</si>
  <si>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</si>
  <si>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</si>
  <si>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</si>
  <si>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</si>
  <si>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</si>
  <si>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</si>
  <si>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</si>
  <si>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</si>
  <si>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</si>
  <si>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</si>
  <si>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</si>
  <si>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</si>
  <si>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</si>
  <si>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</si>
  <si>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</si>
  <si>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</si>
  <si>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</si>
  <si>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</si>
  <si>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</si>
  <si>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</si>
  <si>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</si>
  <si>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</si>
  <si>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</si>
  <si>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</si>
  <si>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</si>
  <si>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</si>
  <si>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</si>
  <si>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</si>
  <si>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</si>
  <si>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</si>
  <si>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</si>
  <si>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</si>
  <si>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</si>
  <si>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</si>
  <si>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</si>
  <si>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</si>
  <si>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</si>
  <si>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</si>
  <si>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</si>
  <si>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</si>
  <si>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</si>
  <si>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</si>
  <si>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</si>
  <si>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</si>
  <si>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</si>
  <si>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</si>
  <si>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</si>
  <si>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</si>
  <si>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</si>
  <si>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</si>
  <si>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</si>
  <si>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</si>
  <si>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</si>
  <si>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</si>
  <si>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</si>
  <si>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</si>
  <si>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</si>
  <si>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</si>
  <si>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</si>
  <si>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</si>
  <si>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</si>
  <si>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</si>
  <si>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</si>
  <si>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</si>
  <si>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</si>
  <si>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</si>
  <si>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</si>
  <si>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</si>
  <si>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</si>
  <si>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</si>
  <si>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</si>
  <si>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</si>
  <si>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</si>
  <si>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</si>
  <si>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</si>
  <si>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</si>
  <si>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</si>
  <si>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</si>
  <si>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</si>
  <si>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</si>
  <si>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</si>
  <si>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</si>
  <si>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</si>
  <si>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</si>
  <si>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</si>
  <si>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</si>
  <si>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</si>
  <si>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</si>
  <si>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</si>
  <si>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</si>
  <si>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</si>
  <si>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</si>
  <si>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</si>
  <si>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</si>
  <si>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</si>
  <si>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</si>
  <si>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</si>
  <si>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</si>
  <si>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</si>
  <si>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</si>
  <si>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</si>
  <si>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</si>
  <si>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</si>
  <si>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</si>
  <si>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</si>
  <si>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</si>
  <si>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</si>
  <si>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</si>
  <si>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</si>
  <si>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</si>
  <si>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</si>
  <si>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</si>
  <si>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</si>
  <si>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</si>
  <si>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</si>
  <si>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</si>
  <si>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</si>
  <si>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</si>
  <si>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</si>
  <si>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</si>
  <si>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</si>
  <si>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</si>
  <si>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</si>
  <si>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</si>
  <si>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</si>
  <si>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</si>
  <si>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</si>
  <si>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</si>
  <si>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</si>
  <si>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</si>
  <si>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</si>
  <si>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</si>
  <si>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</si>
  <si>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</si>
  <si>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</si>
  <si>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</si>
  <si>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</si>
  <si>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</si>
  <si>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</si>
  <si>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</si>
  <si>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</si>
  <si>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</si>
  <si>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</si>
  <si>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</si>
  <si>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</si>
  <si>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</si>
  <si>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</si>
  <si>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</si>
  <si>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</si>
  <si>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</si>
  <si>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</si>
  <si>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</si>
  <si>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</si>
  <si>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</si>
  <si>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</si>
  <si>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</si>
  <si>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</si>
  <si>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</si>
  <si>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</si>
  <si>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</si>
  <si>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</si>
  <si>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</si>
  <si>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</si>
  <si>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</si>
  <si>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</si>
  <si>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</si>
  <si>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</si>
  <si>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</si>
  <si>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</si>
  <si>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</si>
  <si>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</si>
  <si>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</si>
  <si>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</si>
  <si>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</si>
  <si>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</si>
  <si>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</si>
  <si>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</si>
  <si>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</si>
  <si>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</si>
  <si>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</si>
  <si>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</si>
  <si>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</si>
  <si>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</si>
  <si>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</si>
  <si>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</si>
  <si>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</si>
  <si>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</si>
  <si>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</si>
  <si>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</si>
  <si>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</si>
  <si>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</si>
  <si>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</si>
  <si>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</si>
  <si>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</si>
  <si>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</si>
  <si>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</si>
  <si>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</si>
  <si>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</si>
  <si>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</si>
  <si>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</si>
  <si>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</si>
  <si>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</si>
  <si>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</si>
  <si>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</si>
  <si>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</si>
  <si>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</si>
  <si>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</si>
  <si>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</si>
  <si>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</si>
  <si>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</si>
  <si>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</si>
  <si>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</si>
  <si>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</si>
  <si>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</si>
  <si>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</si>
  <si>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</si>
  <si>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</si>
  <si>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</si>
  <si>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</si>
  <si>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</si>
  <si>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</si>
  <si>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</si>
  <si>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</si>
  <si>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</si>
  <si>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</si>
  <si>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</si>
  <si>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</si>
  <si>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</si>
  <si>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</si>
  <si>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</si>
  <si>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</si>
  <si>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</si>
  <si>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</si>
  <si>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</si>
  <si>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</si>
  <si>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</si>
  <si>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</si>
  <si>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</si>
  <si>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</si>
  <si>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</si>
  <si>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</si>
  <si>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</si>
  <si>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</si>
  <si>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</si>
  <si>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</si>
  <si>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</si>
  <si>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</si>
  <si>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</si>
  <si>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</si>
  <si>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</si>
  <si>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</si>
  <si>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</si>
  <si>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</si>
  <si>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</si>
  <si>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</si>
  <si>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</si>
  <si>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</si>
  <si>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</si>
  <si>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</si>
  <si>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</si>
  <si>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</si>
  <si>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</si>
  <si>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</si>
  <si>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</si>
  <si>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</si>
  <si>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</si>
  <si>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</si>
  <si>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</si>
  <si>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</si>
  <si>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</si>
  <si>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</si>
  <si>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</si>
  <si>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</si>
  <si>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</si>
  <si>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</si>
  <si>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</si>
  <si>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</si>
  <si>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</si>
  <si>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</si>
  <si>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</si>
  <si>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</si>
  <si>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</si>
  <si>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</si>
  <si>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</si>
  <si>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</si>
  <si>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</si>
  <si>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</si>
  <si>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</si>
  <si>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</si>
  <si>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</si>
  <si>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</si>
  <si>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</si>
  <si>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</si>
  <si>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</si>
  <si>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</si>
  <si>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</si>
  <si>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</si>
  <si>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</si>
  <si>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</si>
  <si>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</si>
  <si>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</si>
  <si>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</si>
  <si>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</si>
  <si>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</si>
  <si>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</si>
  <si>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</si>
  <si>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</si>
  <si>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</si>
  <si>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</si>
  <si>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</si>
  <si>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</si>
  <si>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</si>
  <si>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</si>
  <si>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</si>
  <si>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</si>
  <si>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</si>
  <si>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</si>
  <si>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</si>
  <si>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</si>
  <si>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</si>
  <si>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</si>
  <si>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</si>
  <si>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</si>
  <si>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</si>
  <si>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</si>
  <si>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</si>
  <si>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</si>
  <si>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</si>
  <si>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</si>
  <si>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</si>
  <si>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</si>
  <si>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</si>
  <si>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</si>
  <si>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</si>
  <si>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</si>
  <si>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</si>
  <si>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</si>
  <si>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</si>
  <si>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</si>
  <si>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</si>
  <si>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</si>
  <si>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</si>
  <si>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</si>
  <si>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</si>
  <si>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</si>
  <si>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</si>
  <si>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</si>
  <si>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</si>
  <si>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</si>
  <si>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</si>
  <si>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</si>
  <si>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</si>
  <si>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</si>
  <si>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</si>
  <si>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</si>
  <si>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</si>
  <si>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</si>
  <si>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</si>
  <si>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</si>
  <si>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</si>
  <si>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</si>
  <si>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</si>
  <si>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</si>
  <si>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</si>
  <si>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</si>
  <si>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</si>
  <si>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</si>
  <si>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</si>
  <si>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</si>
  <si>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</si>
  <si>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</si>
  <si>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</si>
  <si>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</si>
  <si>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</si>
  <si>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</si>
  <si>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</si>
  <si>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</si>
  <si>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</si>
  <si>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</si>
  <si>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</si>
  <si>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</si>
  <si>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</si>
  <si>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</si>
  <si>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</si>
  <si>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</si>
  <si>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</si>
  <si>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</si>
  <si>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</si>
  <si>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</si>
  <si>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</si>
  <si>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</si>
  <si>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</si>
  <si>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</si>
  <si>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</si>
  <si>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</si>
  <si>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</si>
  <si>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</si>
  <si>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</si>
  <si>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</si>
  <si>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</si>
  <si>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</si>
  <si>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</si>
  <si>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</si>
  <si>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</si>
  <si>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</si>
  <si>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</si>
  <si>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</si>
  <si>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</si>
  <si>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</si>
  <si>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</si>
  <si>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</si>
  <si>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</si>
  <si>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</si>
  <si>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</si>
  <si>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</si>
  <si>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</si>
  <si>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</si>
  <si>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</si>
  <si>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</si>
  <si>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</si>
  <si>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</si>
  <si>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</si>
  <si>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</si>
  <si>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</si>
  <si>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</si>
  <si>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</si>
  <si>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</si>
  <si>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</si>
  <si>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</si>
  <si>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</si>
  <si>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</si>
  <si>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</si>
  <si>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</si>
  <si>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</si>
  <si>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</si>
  <si>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</si>
  <si>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</si>
  <si>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</si>
  <si>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</si>
  <si>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</si>
  <si>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</si>
  <si>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</si>
  <si>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</si>
  <si>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</si>
  <si>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</si>
  <si>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</si>
  <si>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</si>
  <si>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</si>
  <si>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</si>
  <si>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</si>
  <si>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</si>
  <si>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</si>
  <si>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</si>
  <si>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</si>
  <si>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</si>
  <si>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</si>
  <si>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</si>
  <si>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</si>
  <si>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</si>
  <si>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</si>
  <si>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</si>
  <si>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</si>
  <si>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</si>
  <si>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</si>
  <si>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</si>
  <si>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</si>
  <si>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</si>
  <si>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</si>
  <si>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</si>
  <si>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</si>
  <si>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</si>
  <si>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</si>
  <si>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</si>
  <si>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</si>
  <si>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</si>
  <si>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</si>
  <si>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</si>
  <si>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</si>
  <si>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</si>
  <si>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</si>
  <si>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</si>
  <si>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</si>
  <si>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</si>
  <si>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</si>
  <si>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</si>
  <si>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</si>
  <si>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</si>
  <si>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</si>
  <si>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</si>
  <si>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</si>
  <si>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</si>
  <si>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</si>
  <si>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</si>
  <si>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</si>
  <si>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</si>
  <si>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</si>
  <si>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</si>
  <si>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</si>
  <si>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</si>
  <si>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</si>
  <si>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</si>
  <si>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</si>
  <si>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</si>
  <si>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</si>
  <si>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</si>
  <si>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</si>
  <si>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</si>
  <si>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</si>
  <si>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</si>
  <si>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</si>
  <si>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</si>
  <si>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</si>
  <si>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</si>
  <si>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</si>
  <si>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</si>
  <si>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</si>
  <si>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</si>
  <si>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</si>
  <si>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</si>
  <si>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</si>
  <si>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</si>
  <si>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</si>
  <si>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</si>
  <si>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</si>
  <si>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</si>
  <si>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</si>
  <si>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</si>
  <si>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</si>
  <si>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</si>
  <si>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</si>
  <si>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</si>
  <si>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</si>
  <si>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</si>
  <si>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</si>
  <si>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</si>
  <si>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</si>
  <si>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</si>
  <si>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</si>
  <si>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</si>
  <si>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</si>
  <si>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</si>
  <si>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</si>
  <si>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</si>
  <si>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</si>
  <si>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</si>
  <si>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</si>
  <si>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</si>
  <si>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</si>
  <si>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</si>
  <si>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</si>
  <si>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</si>
  <si>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</si>
  <si>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</si>
  <si>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</si>
  <si>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</si>
  <si>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</si>
  <si>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</si>
  <si>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</si>
  <si>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</si>
  <si>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</si>
  <si>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</si>
  <si>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</si>
  <si>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</si>
  <si>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</si>
  <si>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</si>
  <si>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</si>
  <si>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</si>
  <si>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</si>
  <si>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</si>
  <si>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</si>
  <si>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</si>
  <si>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</si>
  <si>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</si>
  <si>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</si>
  <si>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</si>
  <si>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</si>
  <si>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</si>
  <si>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</si>
  <si>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</si>
  <si>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</si>
  <si>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</si>
  <si>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</si>
  <si>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</si>
  <si>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</si>
  <si>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</si>
  <si>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</si>
  <si>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</si>
  <si>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</si>
  <si>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</si>
  <si>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</si>
  <si>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</si>
  <si>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</si>
  <si>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</si>
  <si>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</si>
  <si>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</si>
  <si>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</si>
  <si>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</si>
  <si>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</si>
  <si>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</si>
  <si>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</si>
  <si>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</si>
  <si>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</si>
  <si>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</si>
  <si>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</si>
  <si>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</si>
  <si>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</si>
  <si>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</si>
  <si>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</si>
  <si>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</si>
  <si>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</si>
  <si>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</si>
  <si>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</si>
  <si>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</si>
  <si>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</si>
  <si>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</si>
  <si>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</si>
  <si>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</si>
  <si>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</si>
  <si>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</si>
  <si>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</si>
  <si>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</si>
  <si>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</si>
  <si>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</si>
  <si>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</si>
  <si>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</si>
  <si>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</si>
  <si>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</si>
  <si>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</si>
  <si>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</si>
  <si>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</si>
  <si>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</si>
  <si>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</si>
  <si>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</si>
  <si>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</si>
  <si>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</si>
  <si>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</si>
  <si>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</si>
  <si>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</si>
  <si>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</si>
  <si>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</si>
  <si>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</si>
  <si>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</si>
  <si>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</si>
  <si>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</si>
  <si>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</si>
  <si>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</si>
  <si>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</si>
  <si>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</si>
  <si>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</si>
  <si>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</si>
  <si>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</si>
  <si>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</si>
  <si>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</si>
  <si>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</si>
  <si>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</si>
  <si>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</si>
  <si>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</si>
  <si>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</si>
  <si>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</si>
  <si>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</si>
  <si>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</si>
  <si>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</si>
  <si>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</si>
  <si>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</si>
  <si>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</si>
  <si>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</si>
  <si>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</si>
  <si>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</si>
  <si>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</si>
  <si>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</si>
  <si>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</si>
  <si>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</si>
  <si>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</si>
  <si>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</si>
  <si>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</si>
  <si>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</si>
  <si>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</si>
  <si>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</si>
  <si>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</si>
  <si>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</si>
  <si>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</si>
  <si>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</si>
  <si>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</si>
  <si>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</si>
  <si>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</si>
  <si>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</si>
  <si>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</si>
  <si>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</si>
  <si>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</si>
  <si>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</si>
  <si>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</si>
  <si>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</si>
  <si>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</si>
  <si>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</si>
  <si>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</si>
  <si>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</si>
  <si>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</si>
  <si>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</si>
  <si>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</si>
  <si>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</si>
  <si>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</si>
  <si>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</si>
  <si>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</si>
  <si>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</si>
  <si>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</si>
  <si>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</si>
  <si>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</si>
  <si>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</si>
  <si>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</si>
  <si>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</si>
  <si>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</si>
  <si>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</si>
  <si>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</si>
  <si>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</si>
  <si>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</si>
  <si>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</si>
  <si>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</si>
  <si>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</si>
  <si>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</si>
  <si>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</si>
  <si>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</si>
  <si>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</si>
  <si>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</si>
  <si>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</si>
  <si>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</si>
  <si>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</si>
  <si>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</si>
  <si>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</si>
  <si>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</si>
  <si>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</si>
  <si>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</si>
  <si>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</si>
  <si>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</si>
  <si>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</si>
  <si>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</si>
  <si>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</si>
  <si>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</si>
  <si>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</si>
  <si>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</si>
  <si>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</si>
  <si>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</si>
  <si>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</si>
  <si>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</si>
  <si>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</si>
  <si>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</si>
  <si>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</si>
  <si>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</si>
  <si>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</si>
  <si>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</si>
  <si>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</si>
  <si>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</si>
  <si>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</si>
  <si>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</si>
  <si>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</si>
  <si>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</si>
  <si>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</si>
  <si>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</si>
  <si>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</si>
  <si>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</si>
  <si>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</si>
  <si>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</si>
  <si>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</si>
  <si>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</si>
  <si>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</si>
  <si>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</si>
  <si>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</si>
  <si>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</si>
  <si>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</si>
  <si>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</si>
  <si>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</si>
  <si>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</si>
  <si>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</si>
  <si>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</si>
  <si>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</si>
  <si>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</si>
  <si>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</si>
  <si>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</si>
  <si>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</si>
  <si>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</si>
  <si>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</si>
  <si>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</si>
  <si>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</si>
  <si>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</si>
  <si>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</si>
  <si>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</si>
  <si>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</si>
  <si>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</si>
  <si>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</si>
  <si>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</si>
  <si>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</si>
  <si>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</si>
  <si>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</si>
  <si>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</si>
  <si>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</si>
  <si>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</si>
  <si>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</si>
  <si>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</si>
  <si>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</si>
  <si>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</si>
  <si>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</si>
  <si>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</si>
  <si>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</si>
  <si>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</si>
  <si>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</si>
  <si>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</si>
  <si>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</si>
  <si>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</si>
  <si>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</si>
  <si>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</si>
  <si>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</si>
  <si>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</si>
  <si>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</si>
  <si>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</si>
  <si>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</si>
  <si>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</si>
  <si>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</si>
  <si>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</si>
  <si>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</si>
  <si>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</si>
  <si>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</si>
  <si>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</si>
  <si>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</si>
  <si>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</si>
  <si>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</si>
  <si>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</si>
  <si>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</si>
  <si>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</si>
  <si>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</si>
  <si>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</si>
  <si>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</si>
  <si>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</si>
  <si>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</si>
  <si>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</si>
  <si>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</si>
  <si>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</si>
  <si>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</si>
  <si>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</si>
  <si>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</si>
  <si>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</si>
  <si>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</si>
  <si>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</si>
  <si>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</si>
  <si>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</si>
  <si>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</si>
  <si>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</si>
  <si>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</si>
  <si>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</si>
  <si>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</si>
  <si>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</si>
  <si>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</si>
  <si>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</si>
  <si>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</si>
  <si>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</si>
  <si>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</si>
  <si>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</si>
  <si>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</si>
  <si>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</si>
  <si>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</si>
  <si>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</si>
  <si>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</si>
  <si>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</si>
  <si>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</si>
  <si>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</si>
  <si>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</si>
  <si>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</si>
  <si>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</si>
  <si>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</si>
  <si>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</si>
  <si>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</si>
  <si>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</si>
  <si>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</si>
  <si>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</si>
  <si>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</si>
  <si>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</si>
  <si>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</si>
  <si>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</si>
  <si>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</si>
  <si>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</si>
  <si>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</si>
  <si>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</si>
  <si>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</si>
  <si>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</si>
  <si>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</si>
  <si>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</si>
  <si>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</si>
  <si>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</si>
  <si>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</si>
  <si>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</si>
  <si>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</si>
  <si>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</si>
  <si>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</si>
  <si>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</si>
  <si>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</si>
  <si>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</si>
  <si>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</si>
  <si>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</si>
  <si>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</si>
  <si>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</si>
  <si>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</si>
  <si>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</si>
  <si>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</si>
  <si>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</si>
  <si>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</si>
  <si>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</si>
  <si>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</si>
  <si>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</si>
  <si>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</si>
  <si>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</si>
  <si>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</si>
  <si>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</si>
  <si>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</si>
  <si>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</si>
  <si>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</si>
  <si>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</si>
  <si>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</si>
  <si>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</si>
  <si>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</si>
  <si>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</si>
  <si>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</si>
  <si>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</si>
  <si>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</si>
  <si>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</si>
  <si>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</si>
  <si>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</si>
  <si>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</si>
  <si>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</si>
  <si>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</si>
  <si>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</si>
  <si>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</si>
  <si>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</si>
  <si>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</si>
  <si>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</si>
  <si>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</si>
  <si>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</si>
  <si>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</si>
  <si>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</si>
  <si>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</si>
  <si>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</si>
  <si>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</si>
  <si>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</si>
  <si>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</si>
  <si>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</si>
  <si>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</si>
  <si>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</si>
  <si>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</si>
  <si>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</si>
  <si>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</si>
  <si>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</si>
  <si>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</si>
  <si>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</si>
  <si>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</si>
  <si>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</si>
  <si>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</si>
  <si>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</si>
  <si>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</si>
  <si>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</si>
  <si>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</si>
  <si>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</si>
  <si>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</si>
  <si>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</si>
  <si>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</si>
  <si>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</si>
  <si>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</si>
  <si>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</si>
  <si>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</si>
  <si>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</si>
  <si>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</si>
  <si>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</si>
  <si>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</si>
  <si>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</si>
  <si>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</si>
  <si>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</si>
  <si>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</si>
  <si>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</si>
  <si>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</si>
  <si>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</si>
  <si>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</si>
  <si>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</si>
  <si>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</si>
  <si>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</si>
  <si>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</si>
  <si>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</si>
  <si>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</si>
  <si>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</si>
  <si>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</si>
  <si>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</si>
  <si>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</si>
  <si>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</si>
  <si>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</si>
  <si>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</si>
  <si>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</si>
  <si>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</si>
  <si>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</si>
  <si>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</si>
  <si>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</si>
  <si>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</si>
  <si>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</si>
  <si>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</si>
  <si>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</si>
  <si>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</si>
  <si>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</si>
  <si>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</si>
  <si>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</si>
  <si>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</si>
  <si>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</si>
  <si>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</si>
  <si>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</si>
  <si>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</si>
  <si>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</si>
  <si>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</si>
  <si>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</si>
  <si>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</si>
  <si>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</si>
  <si>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</si>
  <si>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</si>
  <si>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</si>
  <si>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</si>
  <si>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</si>
  <si>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</si>
  <si>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</si>
  <si>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</si>
  <si>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</si>
  <si>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</si>
  <si>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</si>
  <si>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</si>
  <si>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</si>
  <si>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</si>
  <si>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</si>
  <si>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</si>
  <si>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</si>
  <si>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</si>
  <si>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</si>
  <si>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</si>
  <si>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</si>
  <si>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</si>
  <si>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</si>
  <si>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</si>
  <si>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</si>
  <si>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</si>
  <si>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</si>
  <si>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</si>
  <si>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</si>
  <si>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</si>
  <si>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</si>
  <si>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</si>
  <si>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</si>
  <si>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</si>
  <si>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</si>
  <si>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</si>
  <si>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</si>
  <si>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</si>
  <si>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</si>
  <si>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</si>
  <si>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</si>
  <si>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</si>
  <si>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</si>
  <si>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</si>
  <si>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</si>
  <si>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</si>
  <si>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</si>
  <si>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</si>
  <si>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</si>
  <si>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</si>
  <si>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</si>
  <si>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</si>
  <si>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</si>
  <si>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</si>
  <si>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</si>
  <si>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</si>
  <si>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</si>
  <si>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</si>
  <si>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</si>
  <si>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</si>
  <si>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</si>
  <si>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</si>
  <si>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</si>
  <si>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</si>
  <si>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</si>
  <si>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</si>
  <si>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</si>
  <si>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</si>
  <si>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</si>
  <si>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</si>
  <si>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</si>
  <si>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</si>
  <si>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</si>
  <si>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</si>
  <si>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</si>
  <si>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</si>
  <si>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</si>
  <si>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</si>
  <si>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</si>
  <si>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</si>
  <si>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</si>
  <si>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</si>
  <si>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</si>
  <si>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</si>
  <si>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</si>
  <si>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</si>
  <si>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</si>
  <si>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</si>
  <si>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</si>
  <si>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</si>
  <si>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</si>
  <si>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</si>
  <si>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</si>
  <si>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</si>
  <si>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</si>
  <si>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</si>
  <si>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</si>
  <si>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</si>
  <si>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</si>
  <si>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</si>
  <si>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</si>
  <si>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</si>
  <si>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</si>
  <si>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</si>
  <si>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</si>
  <si>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</si>
  <si>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</si>
  <si>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</si>
  <si>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</si>
  <si>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</si>
  <si>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</si>
  <si>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</si>
  <si>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</si>
  <si>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</si>
  <si>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</si>
  <si>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</si>
  <si>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</si>
  <si>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</si>
  <si>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</si>
  <si>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</si>
  <si>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</si>
  <si>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</si>
  <si>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</si>
  <si>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</si>
  <si>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</si>
  <si>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</si>
  <si>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</si>
  <si>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</si>
  <si>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</si>
  <si>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</si>
  <si>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</si>
  <si>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</si>
  <si>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</si>
  <si>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</si>
  <si>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</si>
  <si>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</si>
  <si>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</si>
  <si>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</si>
  <si>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</si>
  <si>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</si>
  <si>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</si>
  <si>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</si>
  <si>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</si>
  <si>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</si>
  <si>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</si>
  <si>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</si>
  <si>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</si>
  <si>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</si>
  <si>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</si>
  <si>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</si>
  <si>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</si>
  <si>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</si>
  <si>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</si>
  <si>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</si>
  <si>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</si>
  <si>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</si>
  <si>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</si>
  <si>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</si>
  <si>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</si>
  <si>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</si>
  <si>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</si>
  <si>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</si>
  <si>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</si>
  <si>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</si>
  <si>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</si>
  <si>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</si>
  <si>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</si>
  <si>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</si>
  <si>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</si>
  <si>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</si>
  <si>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</si>
  <si>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</si>
  <si>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</si>
  <si>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</si>
  <si>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</si>
  <si>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</si>
  <si>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</si>
  <si>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</si>
  <si>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</si>
  <si>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</si>
  <si>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</si>
  <si>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</si>
  <si>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</si>
  <si>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</si>
  <si>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</si>
  <si>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</si>
  <si>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</si>
  <si>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</si>
  <si>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</si>
  <si>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</si>
  <si>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</si>
  <si>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</si>
  <si>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</si>
  <si>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</si>
  <si>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</si>
  <si>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</si>
  <si>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</si>
  <si>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</si>
  <si>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</si>
  <si>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</si>
  <si>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</si>
  <si>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</si>
  <si>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</si>
  <si>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</si>
  <si>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</si>
  <si>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</si>
  <si>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</si>
  <si>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</si>
  <si>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</si>
  <si>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</si>
  <si>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</si>
  <si>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</si>
  <si>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</si>
  <si>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</si>
  <si>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</si>
  <si>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</si>
  <si>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</si>
  <si>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</si>
  <si>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</si>
  <si>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</si>
  <si>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</si>
  <si>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</si>
  <si>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</si>
  <si>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</si>
  <si>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</si>
  <si>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</si>
  <si>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</si>
  <si>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</si>
  <si>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</si>
  <si>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</si>
  <si>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</si>
  <si>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</si>
  <si>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</si>
  <si>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</si>
  <si>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</si>
  <si>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</si>
  <si>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</si>
  <si>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</si>
  <si>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</si>
  <si>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</si>
  <si>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</si>
  <si>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</si>
  <si>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</si>
  <si>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</si>
  <si>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</si>
  <si>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</si>
  <si>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</si>
  <si>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</si>
  <si>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</si>
  <si>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</si>
  <si>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</si>
  <si>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</si>
  <si>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</si>
  <si>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</si>
  <si>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</si>
  <si>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</si>
  <si>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</si>
  <si>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</si>
  <si>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</si>
  <si>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</si>
  <si>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</si>
  <si>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</si>
  <si>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</si>
  <si>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</si>
  <si>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</si>
  <si>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</si>
  <si>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</si>
  <si>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</si>
  <si>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</si>
  <si>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</si>
  <si>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</si>
  <si>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</si>
  <si>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</si>
  <si>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</si>
  <si>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</si>
  <si>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</si>
  <si>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</si>
  <si>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</si>
  <si>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</si>
  <si>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</si>
  <si>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</si>
  <si>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</si>
  <si>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</si>
  <si>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</si>
  <si>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</si>
  <si>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</si>
  <si>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</si>
  <si>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</si>
  <si>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</si>
  <si>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</si>
  <si>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</si>
  <si>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</si>
  <si>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</si>
  <si>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</si>
  <si>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</si>
  <si>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</si>
  <si>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</si>
  <si>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</si>
  <si>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</si>
  <si>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</si>
  <si>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</si>
  <si>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</si>
  <si>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</si>
  <si>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</si>
  <si>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</si>
  <si>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</si>
  <si>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</si>
  <si>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</si>
  <si>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</si>
  <si>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</si>
  <si>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</si>
  <si>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</si>
  <si>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</si>
  <si>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</si>
  <si>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</si>
  <si>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</si>
  <si>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</si>
  <si>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</si>
  <si>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</si>
  <si>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</si>
  <si>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</si>
  <si>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</si>
  <si>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</si>
  <si>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</si>
  <si>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</si>
  <si>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</si>
  <si>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</si>
  <si>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</si>
  <si>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</si>
  <si>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</si>
  <si>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</si>
  <si>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</si>
  <si>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</si>
  <si>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</si>
  <si>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</si>
  <si>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</si>
  <si>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</si>
  <si>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</si>
  <si>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</si>
  <si>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</si>
  <si>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</si>
  <si>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</si>
  <si>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</si>
  <si>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</si>
  <si>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</si>
  <si>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</si>
  <si>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</si>
  <si>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</si>
  <si>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</si>
  <si>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</si>
  <si>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</si>
  <si>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</si>
  <si>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</si>
  <si>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</si>
  <si>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</si>
  <si>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</si>
  <si>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</si>
  <si>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</si>
  <si>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</si>
  <si>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</si>
  <si>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</si>
  <si>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</si>
  <si>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</si>
  <si>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</si>
  <si>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</si>
  <si>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</si>
  <si>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</si>
  <si>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</si>
  <si>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</si>
  <si>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</si>
  <si>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</si>
  <si>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</si>
  <si>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</si>
  <si>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</si>
  <si>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</si>
  <si>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</si>
  <si>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</si>
  <si>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</si>
  <si>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</si>
  <si>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</si>
  <si>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</si>
  <si>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</si>
  <si>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</si>
  <si>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</si>
  <si>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</si>
  <si>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</si>
  <si>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</si>
  <si>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</si>
  <si>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</si>
  <si>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</si>
  <si>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</si>
  <si>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</si>
  <si>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</si>
  <si>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</si>
  <si>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</si>
  <si>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</si>
  <si>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</si>
  <si>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</si>
  <si>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</si>
  <si>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</si>
  <si>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</si>
  <si>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</si>
  <si>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</si>
  <si>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</si>
  <si>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</si>
  <si>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</si>
  <si>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</si>
  <si>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</si>
  <si>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</si>
  <si>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</si>
  <si>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</si>
  <si>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</si>
  <si>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</si>
  <si>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</si>
  <si>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</si>
  <si>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</si>
  <si>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</si>
  <si>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</si>
  <si>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</si>
  <si>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</si>
  <si>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</si>
  <si>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</si>
  <si>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</si>
  <si>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</si>
  <si>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</si>
  <si>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</si>
  <si>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</si>
  <si>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</si>
  <si>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</si>
  <si>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</si>
  <si>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</si>
  <si>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</si>
  <si>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</si>
  <si>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</si>
  <si>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</si>
  <si>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</si>
  <si>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</si>
  <si>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</si>
  <si>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</si>
  <si>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</si>
  <si>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</si>
  <si>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</si>
  <si>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</si>
  <si>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</si>
  <si>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</si>
  <si>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</si>
  <si>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</si>
  <si>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</si>
  <si>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</si>
  <si>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</si>
  <si>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</si>
  <si>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</si>
  <si>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</si>
  <si>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</si>
  <si>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</si>
  <si>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</si>
  <si>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</si>
  <si>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</si>
  <si>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</si>
  <si>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</si>
  <si>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</si>
  <si>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</si>
  <si>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</si>
  <si>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</si>
  <si>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</si>
  <si>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</si>
  <si>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</si>
  <si>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</si>
  <si>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</si>
  <si>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</si>
  <si>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</si>
  <si>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</si>
  <si>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</si>
  <si>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</si>
  <si>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</si>
  <si>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</si>
  <si>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</si>
  <si>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</si>
  <si>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</si>
  <si>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</si>
  <si>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</si>
  <si>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</si>
  <si>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</si>
  <si>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</si>
  <si>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</si>
  <si>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</si>
  <si>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</si>
  <si>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</si>
  <si>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</si>
  <si>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</si>
  <si>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</si>
  <si>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</si>
  <si>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</si>
  <si>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</si>
  <si>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</si>
  <si>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</si>
  <si>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</si>
  <si>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</si>
  <si>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</si>
  <si>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</si>
  <si>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</si>
  <si>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</si>
  <si>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</si>
  <si>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</si>
  <si>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</si>
  <si>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</si>
  <si>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</si>
  <si>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</si>
  <si>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</si>
  <si>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</si>
  <si>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</si>
  <si>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</si>
  <si>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</si>
  <si>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</si>
  <si>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</si>
  <si>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</si>
  <si>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</si>
  <si>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</si>
  <si>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</si>
  <si>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</si>
  <si>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</si>
  <si>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</si>
  <si>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</si>
  <si>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</si>
  <si>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</si>
  <si>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</si>
  <si>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</si>
  <si>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</si>
  <si>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</si>
  <si>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</si>
  <si>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</si>
  <si>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</si>
  <si>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</si>
  <si>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</si>
  <si>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</si>
  <si>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</si>
  <si>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</si>
  <si>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</si>
  <si>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</si>
  <si>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</si>
  <si>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</si>
  <si>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</si>
  <si>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</si>
  <si>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</si>
  <si>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</si>
  <si>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</si>
  <si>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</si>
  <si>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</si>
  <si>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</si>
  <si>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</si>
  <si>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</si>
  <si>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</si>
  <si>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</si>
  <si>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</si>
  <si>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</si>
  <si>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</si>
  <si>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</si>
  <si>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</si>
  <si>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</si>
  <si>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</si>
  <si>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</si>
  <si>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</si>
  <si>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</si>
  <si>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</si>
  <si>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</si>
  <si>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</si>
  <si>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</si>
  <si>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</si>
  <si>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</si>
  <si>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</si>
  <si>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</si>
  <si>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</si>
  <si>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</si>
  <si>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</si>
  <si>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</si>
  <si>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</si>
  <si>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</si>
  <si>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</si>
  <si>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</si>
  <si>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</si>
  <si>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</si>
  <si>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</si>
  <si>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</si>
  <si>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</si>
  <si>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</si>
  <si>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</si>
  <si>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</si>
  <si>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</si>
  <si>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</si>
  <si>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</si>
  <si>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</si>
  <si>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</si>
  <si>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</si>
  <si>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</si>
  <si>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</si>
  <si>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</si>
  <si>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</si>
  <si>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</si>
  <si>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</si>
  <si>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</si>
  <si>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</si>
  <si>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</si>
  <si>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</si>
  <si>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</si>
  <si>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</si>
  <si>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</si>
  <si>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</si>
  <si>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</si>
  <si>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</si>
  <si>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</si>
  <si>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</si>
  <si>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</si>
  <si>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</si>
  <si>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</si>
  <si>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</si>
  <si>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</si>
  <si>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</si>
  <si>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</si>
  <si>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</si>
  <si>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</si>
  <si>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</si>
  <si>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</si>
  <si>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</si>
  <si>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</si>
  <si>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</si>
  <si>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</si>
  <si>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</si>
  <si>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</si>
  <si>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</si>
  <si>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</si>
  <si>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</si>
  <si>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</si>
  <si>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</si>
  <si>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</si>
  <si>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</si>
  <si>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</si>
  <si>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</si>
  <si>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</si>
  <si>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</si>
  <si>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</si>
  <si>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</si>
  <si>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</si>
  <si>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</si>
  <si>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</si>
  <si>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</si>
  <si>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</si>
  <si>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</si>
  <si>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</si>
  <si>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</si>
  <si>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</si>
  <si>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</si>
  <si>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</si>
  <si>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</si>
  <si>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</si>
  <si>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</si>
  <si>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</si>
  <si>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</si>
  <si>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</si>
  <si>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</si>
  <si>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</si>
  <si>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</si>
  <si>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</si>
  <si>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</si>
  <si>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</si>
  <si>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</si>
  <si>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</si>
  <si>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</si>
  <si>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</si>
  <si>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</si>
  <si>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</si>
  <si>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</si>
  <si>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</si>
  <si>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</si>
  <si>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</si>
  <si>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</si>
  <si>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</si>
  <si>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</si>
  <si>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</si>
  <si>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</si>
  <si>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</si>
  <si>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</si>
  <si>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</si>
  <si>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</si>
  <si>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</si>
  <si>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</si>
  <si>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</si>
  <si>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</si>
  <si>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</si>
  <si>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</si>
  <si>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</si>
  <si>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</si>
  <si>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</si>
  <si>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</si>
  <si>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</si>
  <si>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</si>
  <si>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</si>
  <si>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</si>
  <si>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</si>
  <si>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</si>
  <si>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</si>
  <si>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</si>
  <si>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</si>
  <si>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</si>
  <si>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</si>
  <si>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</si>
  <si>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</si>
  <si>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</si>
  <si>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</si>
  <si>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</si>
  <si>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</si>
  <si>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</si>
  <si>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</si>
  <si>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</si>
  <si>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</si>
  <si>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</si>
  <si>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</si>
  <si>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</si>
  <si>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</si>
  <si>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</si>
  <si>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</si>
  <si>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</si>
  <si>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</si>
  <si>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</si>
  <si>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</si>
  <si>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</si>
  <si>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</si>
  <si>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</si>
  <si>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</si>
  <si>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</si>
  <si>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</si>
  <si>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</si>
  <si>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</si>
  <si>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</si>
  <si>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</si>
  <si>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</si>
  <si>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</si>
  <si>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</si>
  <si>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</si>
  <si>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</si>
  <si>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</si>
  <si>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</si>
  <si>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</si>
  <si>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</si>
  <si>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</si>
  <si>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</si>
  <si>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</si>
  <si>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</si>
  <si>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</si>
  <si>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</si>
  <si>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</si>
  <si>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</si>
  <si>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</si>
  <si>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</si>
  <si>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</si>
  <si>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</si>
  <si>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</si>
  <si>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</si>
  <si>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</si>
  <si>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</si>
  <si>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</si>
  <si>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</si>
  <si>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</si>
  <si>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</si>
  <si>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</si>
  <si>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</si>
  <si>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</si>
  <si>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</si>
  <si>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</si>
  <si>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</si>
  <si>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</si>
  <si>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</si>
  <si>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</si>
  <si>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</si>
  <si>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</si>
  <si>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</si>
  <si>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</si>
  <si>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</si>
  <si>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</si>
  <si>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</si>
  <si>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</si>
  <si>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</si>
  <si>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</si>
  <si>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</si>
  <si>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</si>
  <si>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</si>
  <si>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</si>
  <si>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</si>
  <si>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</si>
  <si>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</si>
  <si>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</si>
  <si>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</si>
  <si>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</si>
  <si>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</si>
  <si>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</si>
  <si>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</si>
  <si>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</si>
  <si>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</si>
  <si>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</si>
  <si>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</si>
  <si>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</si>
  <si>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</si>
  <si>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</si>
  <si>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</si>
  <si>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</si>
  <si>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</si>
  <si>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</si>
  <si>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</si>
  <si>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</si>
  <si>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</si>
  <si>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</si>
  <si>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</si>
  <si>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</si>
  <si>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</si>
  <si>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</si>
  <si>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</si>
  <si>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</si>
  <si>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</si>
  <si>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</si>
  <si>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</si>
  <si>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</si>
  <si>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</si>
  <si>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</si>
  <si>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</si>
  <si>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</si>
  <si>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</si>
  <si>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</si>
  <si>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</si>
  <si>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</si>
  <si>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</si>
  <si>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</si>
  <si>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</si>
  <si>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</si>
  <si>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</si>
  <si>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</si>
  <si>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</si>
  <si>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</si>
  <si>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</si>
  <si>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</si>
  <si>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</si>
  <si>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</si>
  <si>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</si>
  <si>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</si>
  <si>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</si>
  <si>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</si>
  <si>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</si>
  <si>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</si>
  <si>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</si>
  <si>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</si>
  <si>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</si>
  <si>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</si>
  <si>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</si>
  <si>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</si>
  <si>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</si>
  <si>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</si>
  <si>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</si>
  <si>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</si>
  <si>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</si>
  <si>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</si>
  <si>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</si>
  <si>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</si>
  <si>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</si>
  <si>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</si>
  <si>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</si>
  <si>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</si>
  <si>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</si>
  <si>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</si>
  <si>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</si>
  <si>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</si>
  <si>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</si>
  <si>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</si>
  <si>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</si>
  <si>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</si>
  <si>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</si>
  <si>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</si>
  <si>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</si>
  <si>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</si>
  <si>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</si>
  <si>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</si>
  <si>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</si>
  <si>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</si>
  <si>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</si>
  <si>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</si>
  <si>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</si>
  <si>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</si>
  <si>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</si>
  <si>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</si>
  <si>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</si>
  <si>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</si>
  <si>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</si>
  <si>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</si>
  <si>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</si>
  <si>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</si>
  <si>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</si>
  <si>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</si>
  <si>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</si>
  <si>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</si>
  <si>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</si>
  <si>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</si>
  <si>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</si>
  <si>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</si>
  <si>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</si>
  <si>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</si>
  <si>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</si>
  <si>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</si>
  <si>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</si>
  <si>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</si>
  <si>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</si>
  <si>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</si>
  <si>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</si>
  <si>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</si>
  <si>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</si>
  <si>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</si>
  <si>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</si>
  <si>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</si>
  <si>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</si>
  <si>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</si>
  <si>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</si>
  <si>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</si>
  <si>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</si>
  <si>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</si>
  <si>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</si>
  <si>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</si>
  <si>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</si>
  <si>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</si>
  <si>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</si>
  <si>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</si>
  <si>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</si>
  <si>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</si>
  <si>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</si>
  <si>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</si>
  <si>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</si>
  <si>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</si>
  <si>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</si>
  <si>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</si>
  <si>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</si>
  <si>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</si>
  <si>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</si>
  <si>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</si>
  <si>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</si>
  <si>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</si>
  <si>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</si>
  <si>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</si>
  <si>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</si>
  <si>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</si>
  <si>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</si>
  <si>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</si>
  <si>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</si>
  <si>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</si>
  <si>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</si>
  <si>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</si>
  <si>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</si>
  <si>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</si>
  <si>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</si>
  <si>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</si>
  <si>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</si>
  <si>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</si>
  <si>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</si>
  <si>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</si>
  <si>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</si>
  <si>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</si>
  <si>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</si>
  <si>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</si>
  <si>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</si>
  <si>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</si>
  <si>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</si>
  <si>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</si>
  <si>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</si>
  <si>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</si>
  <si>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</si>
  <si>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</si>
  <si>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</si>
  <si>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</si>
  <si>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</si>
  <si>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</si>
  <si>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</si>
  <si>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</si>
  <si>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</si>
  <si>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</si>
  <si>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</si>
  <si>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</si>
  <si>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</si>
  <si>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</si>
  <si>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</si>
  <si>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</si>
  <si>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</si>
  <si>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</si>
  <si>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</si>
  <si>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</si>
  <si>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</si>
  <si>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</si>
  <si>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</si>
  <si>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</si>
  <si>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</si>
  <si>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</si>
  <si>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</si>
  <si>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</si>
  <si>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</si>
  <si>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</si>
  <si>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</si>
  <si>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</si>
  <si>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</si>
  <si>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</si>
  <si>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</si>
  <si>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</si>
  <si>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</si>
  <si>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</si>
  <si>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</si>
  <si>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</si>
  <si>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</si>
  <si>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</si>
  <si>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</si>
  <si>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</si>
  <si>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</si>
  <si>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</si>
  <si>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</si>
  <si>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</si>
  <si>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</si>
  <si>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</si>
  <si>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</si>
  <si>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</si>
  <si>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</si>
  <si>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</si>
  <si>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</si>
  <si>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</si>
  <si>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</si>
  <si>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</si>
  <si>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</si>
  <si>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</si>
  <si>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</si>
  <si>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</si>
  <si>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</si>
  <si>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</si>
  <si>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</si>
  <si>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</si>
  <si>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</si>
  <si>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</si>
  <si>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</si>
  <si>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</si>
  <si>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</si>
  <si>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</si>
  <si>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</si>
  <si>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</si>
  <si>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</si>
  <si>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</si>
  <si>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</si>
  <si>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</si>
  <si>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</si>
  <si>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</si>
  <si>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</si>
  <si>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</si>
  <si>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</si>
  <si>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</si>
  <si>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</si>
  <si>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</si>
  <si>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</si>
  <si>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</si>
  <si>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</si>
  <si>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</si>
  <si>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</si>
  <si>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</si>
  <si>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</si>
  <si>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</si>
  <si>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</si>
  <si>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</si>
  <si>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</si>
  <si>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</si>
  <si>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</si>
  <si>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</si>
  <si>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</si>
  <si>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</si>
  <si>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</si>
  <si>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</si>
  <si>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</si>
  <si>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</si>
  <si>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</si>
  <si>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</si>
  <si>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</si>
  <si>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</si>
  <si>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</si>
  <si>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</si>
  <si>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</si>
  <si>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</si>
  <si>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</si>
  <si>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</si>
  <si>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</si>
  <si>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</si>
  <si>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</si>
  <si>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</si>
  <si>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</si>
  <si>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</si>
  <si>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</si>
  <si>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</si>
  <si>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</si>
  <si>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</si>
  <si>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</si>
  <si>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</si>
  <si>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</si>
  <si>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</si>
  <si>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</si>
  <si>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</si>
  <si>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</si>
  <si>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</si>
  <si>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</si>
  <si>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</si>
  <si>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</si>
  <si>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</si>
  <si>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</si>
  <si>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</si>
  <si>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</si>
  <si>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</si>
  <si>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</si>
  <si>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</si>
  <si>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</si>
  <si>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</si>
  <si>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</si>
  <si>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</si>
  <si>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</si>
  <si>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</si>
  <si>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</si>
  <si>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</si>
  <si>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</si>
  <si>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</si>
  <si>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</si>
  <si>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</si>
  <si>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</si>
  <si>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</si>
  <si>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</si>
  <si>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</si>
  <si>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</si>
  <si>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</si>
  <si>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</si>
  <si>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</si>
  <si>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</si>
  <si>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</si>
  <si>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</si>
  <si>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</si>
  <si>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</si>
  <si>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</si>
  <si>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</si>
  <si>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</si>
  <si>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</si>
  <si>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</si>
  <si>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</si>
  <si>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</si>
  <si>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</si>
  <si>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</si>
  <si>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</si>
  <si>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</si>
  <si>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</si>
  <si>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</si>
  <si>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</si>
  <si>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</si>
  <si>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</si>
  <si>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</si>
  <si>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</si>
  <si>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</si>
  <si>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</si>
  <si>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</si>
  <si>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</si>
  <si>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</si>
  <si>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</si>
  <si>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</si>
  <si>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</si>
  <si>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</si>
  <si>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</si>
  <si>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</si>
  <si>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</si>
  <si>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</si>
  <si>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</si>
  <si>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</si>
  <si>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</si>
  <si>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</si>
  <si>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</si>
  <si>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</si>
  <si>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</si>
  <si>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</si>
  <si>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</si>
  <si>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</si>
  <si>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</si>
  <si>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</si>
  <si>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</si>
  <si>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</si>
  <si>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</si>
  <si>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</si>
  <si>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</si>
  <si>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</si>
  <si>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</si>
  <si>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</si>
  <si>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</si>
  <si>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</si>
  <si>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</si>
  <si>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</si>
  <si>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</si>
  <si>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</si>
  <si>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</si>
  <si>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</si>
  <si>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</si>
  <si>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</si>
  <si>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</si>
  <si>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</si>
  <si>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</si>
  <si>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</si>
  <si>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</si>
  <si>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</si>
  <si>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</si>
  <si>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</si>
  <si>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</si>
  <si>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</si>
  <si>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</si>
  <si>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</si>
  <si>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</si>
  <si>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</si>
  <si>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</si>
  <si>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</si>
  <si>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</si>
  <si>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</si>
  <si>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</si>
  <si>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</si>
  <si>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</si>
  <si>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</si>
  <si>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</si>
  <si>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</si>
  <si>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</si>
  <si>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</si>
  <si>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</si>
  <si>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</si>
  <si>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</si>
  <si>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</si>
  <si>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</si>
  <si>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</si>
  <si>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</si>
  <si>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</si>
  <si>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</si>
  <si>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</si>
  <si>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</si>
  <si>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</si>
  <si>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</si>
  <si>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</si>
  <si>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</si>
  <si>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</si>
  <si>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</si>
  <si>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</si>
  <si>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</si>
  <si>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</si>
  <si>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</si>
  <si>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</si>
  <si>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</si>
  <si>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</si>
  <si>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</si>
  <si>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</si>
  <si>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</si>
  <si>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</si>
  <si>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</si>
  <si>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</si>
  <si>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</si>
  <si>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</si>
  <si>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</si>
  <si>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</si>
  <si>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</si>
  <si>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</si>
  <si>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</si>
  <si>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</si>
  <si>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</si>
  <si>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</si>
  <si>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</si>
  <si>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</si>
  <si>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</si>
  <si>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</si>
  <si>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</si>
  <si>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</si>
  <si>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</si>
  <si>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</si>
  <si>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</si>
  <si>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</si>
  <si>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</si>
  <si>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</si>
  <si>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</si>
  <si>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</si>
  <si>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</si>
  <si>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</si>
  <si>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</si>
  <si>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</si>
  <si>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</si>
  <si>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</si>
  <si>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</si>
  <si>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</si>
  <si>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</si>
  <si>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</si>
  <si>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</si>
  <si>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</si>
  <si>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</si>
  <si>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</si>
  <si>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</si>
  <si>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</si>
  <si>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</si>
  <si>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</si>
  <si>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</si>
  <si>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</si>
  <si>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</si>
  <si>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</si>
  <si>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</si>
  <si>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</si>
  <si>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</si>
  <si>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</si>
  <si>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</si>
  <si>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</si>
  <si>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</si>
  <si>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</si>
  <si>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</si>
  <si>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</si>
  <si>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</si>
  <si>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</si>
  <si>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</si>
  <si>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</si>
  <si>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</si>
  <si>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</si>
  <si>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</si>
  <si>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</si>
  <si>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</si>
  <si>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</si>
  <si>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</si>
  <si>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</si>
  <si>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</si>
  <si>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</si>
  <si>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</si>
  <si>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</si>
  <si>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</si>
  <si>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</si>
  <si>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</si>
  <si>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</si>
  <si>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</si>
  <si>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</si>
  <si>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</si>
  <si>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</si>
  <si>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</si>
  <si>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</si>
  <si>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</si>
  <si>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</si>
  <si>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</si>
  <si>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</si>
  <si>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</si>
  <si>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</si>
  <si>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</si>
  <si>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</si>
  <si>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</si>
  <si>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</si>
  <si>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</si>
  <si>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</si>
  <si>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</si>
  <si>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</si>
  <si>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</si>
  <si>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</si>
  <si>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</si>
  <si>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</si>
  <si>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</si>
  <si>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</si>
  <si>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</si>
  <si>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</si>
  <si>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</si>
  <si>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</si>
  <si>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</si>
  <si>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</si>
  <si>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</si>
  <si>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</si>
  <si>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</si>
  <si>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</si>
  <si>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</si>
  <si>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</si>
  <si>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</si>
  <si>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</si>
  <si>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</si>
  <si>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</si>
  <si>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</si>
  <si>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</si>
  <si>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</si>
  <si>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</si>
  <si>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</si>
  <si>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</si>
  <si>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</si>
  <si>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</si>
  <si>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</si>
  <si>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</si>
  <si>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</si>
  <si>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</si>
  <si>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</si>
  <si>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</si>
  <si>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</si>
  <si>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</si>
  <si>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</si>
  <si>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</si>
  <si>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</si>
  <si>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</si>
  <si>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</si>
  <si>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</si>
  <si>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</si>
  <si>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</si>
  <si>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</si>
  <si>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</si>
  <si>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</si>
  <si>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</si>
  <si>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</si>
  <si>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</si>
  <si>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</si>
  <si>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</si>
  <si>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</si>
  <si>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</si>
  <si>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</si>
  <si>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</si>
  <si>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</si>
  <si>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</si>
  <si>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</si>
  <si>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</si>
  <si>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</si>
  <si>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</si>
  <si>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</si>
  <si>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</si>
  <si>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</si>
  <si>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</si>
  <si>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</si>
  <si>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</si>
  <si>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</si>
  <si>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</si>
  <si>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</si>
  <si>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</si>
  <si>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</si>
  <si>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</si>
  <si>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</si>
  <si>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</si>
  <si>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</si>
  <si>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</si>
  <si>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</si>
  <si>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</si>
  <si>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</si>
  <si>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</si>
  <si>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</si>
  <si>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</si>
  <si>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</si>
  <si>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</si>
  <si>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</si>
  <si>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</si>
  <si>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</si>
  <si>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</si>
  <si>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</si>
  <si>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</si>
  <si>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</si>
  <si>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</si>
  <si>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</si>
  <si>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</si>
  <si>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</si>
  <si>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</si>
  <si>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</si>
  <si>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</si>
  <si>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</si>
  <si>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</si>
  <si>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</si>
  <si>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</si>
  <si>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</si>
  <si>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</si>
  <si>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</si>
  <si>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</si>
  <si>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</si>
  <si>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</si>
  <si>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</si>
  <si>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</si>
  <si>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</si>
  <si>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</si>
  <si>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</si>
  <si>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</si>
  <si>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</si>
  <si>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</si>
  <si>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</si>
  <si>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</si>
  <si>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</si>
  <si>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</si>
  <si>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</si>
  <si>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</si>
  <si>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</si>
  <si>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</si>
  <si>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</si>
  <si>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</si>
  <si>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</si>
  <si>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</si>
  <si>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</si>
  <si>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</si>
  <si>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</si>
  <si>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</si>
  <si>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</si>
  <si>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</si>
  <si>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</si>
  <si>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</si>
  <si>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</si>
  <si>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</si>
  <si>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</si>
  <si>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</si>
  <si>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</si>
  <si>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</si>
  <si>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</si>
  <si>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</si>
  <si>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</si>
  <si>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</si>
  <si>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</si>
  <si>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</si>
  <si>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</si>
  <si>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</si>
  <si>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</si>
  <si>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</si>
  <si>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</si>
  <si>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</si>
  <si>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</si>
  <si>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</si>
  <si>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</si>
  <si>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</si>
  <si>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</si>
  <si>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</si>
  <si>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</si>
  <si>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</si>
  <si>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</si>
  <si>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</si>
  <si>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</si>
  <si>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</si>
  <si>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</si>
  <si>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</si>
  <si>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</si>
  <si>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</si>
  <si>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</si>
  <si>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</si>
  <si>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</si>
  <si>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</si>
  <si>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</si>
  <si>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</si>
  <si>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</si>
  <si>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</si>
  <si>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</si>
  <si>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</si>
  <si>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</si>
  <si>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</si>
  <si>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</si>
  <si>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</si>
  <si>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</si>
  <si>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</si>
  <si>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</si>
  <si>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</si>
  <si>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</si>
  <si>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</si>
  <si>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</si>
  <si>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</si>
  <si>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</si>
  <si>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</si>
  <si>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</si>
  <si>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</si>
  <si>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</si>
  <si>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</si>
  <si>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</si>
  <si>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</si>
  <si>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</si>
  <si>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</si>
  <si>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</si>
  <si>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</si>
  <si>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</si>
  <si>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</si>
  <si>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</si>
  <si>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</si>
  <si>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</si>
  <si>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</si>
  <si>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</si>
  <si>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</si>
  <si>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</si>
  <si>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</si>
  <si>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</si>
  <si>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</si>
  <si>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</si>
  <si>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</si>
  <si>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</si>
  <si>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</si>
  <si>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</si>
  <si>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</si>
  <si>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</si>
  <si>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</si>
  <si>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</si>
  <si>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</si>
  <si>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</si>
  <si>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</si>
  <si>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</si>
  <si>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</si>
  <si>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</si>
  <si>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</si>
  <si>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</si>
  <si>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</si>
  <si>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</si>
  <si>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</si>
  <si>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</si>
  <si>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</si>
  <si>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</si>
  <si>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</si>
  <si>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</si>
  <si>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</si>
  <si>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</si>
  <si>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</si>
  <si>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</si>
  <si>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</si>
  <si>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</si>
  <si>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</si>
  <si>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</si>
  <si>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</si>
  <si>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</si>
  <si>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</si>
  <si>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</si>
  <si>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</si>
  <si>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</si>
  <si>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</si>
  <si>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</si>
  <si>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</si>
  <si>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</si>
  <si>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</si>
  <si>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</si>
  <si>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</si>
  <si>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</si>
  <si>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</si>
  <si>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</si>
  <si>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</si>
  <si>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</si>
  <si>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</si>
  <si>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</si>
  <si>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</si>
  <si>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</si>
  <si>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</si>
  <si>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</si>
  <si>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</si>
  <si>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</si>
  <si>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</si>
  <si>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</si>
  <si>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</si>
  <si>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</si>
  <si>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</si>
  <si>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</si>
  <si>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</si>
  <si>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</si>
  <si>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</si>
  <si>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</si>
  <si>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</si>
  <si>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</si>
  <si>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</si>
  <si>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</si>
  <si>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</si>
  <si>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</si>
  <si>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</si>
  <si>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</si>
  <si>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</si>
  <si>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</si>
  <si>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</si>
  <si>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</si>
  <si>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</si>
  <si>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</si>
  <si>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</si>
  <si>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</si>
  <si>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</si>
  <si>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</si>
  <si>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</si>
  <si>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</si>
  <si>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</si>
  <si>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</si>
  <si>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</si>
  <si>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</si>
  <si>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</si>
  <si>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</si>
  <si>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</si>
  <si>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</si>
  <si>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</si>
  <si>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</si>
  <si>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</si>
  <si>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</si>
  <si>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</si>
  <si>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</si>
  <si>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</si>
  <si>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</si>
  <si>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</si>
  <si>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</si>
  <si>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</si>
  <si>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</si>
  <si>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</si>
  <si>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</si>
  <si>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</si>
  <si>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</si>
  <si>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</si>
  <si>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</si>
  <si>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</si>
  <si>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</si>
  <si>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</si>
  <si>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</si>
  <si>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</si>
  <si>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</si>
  <si>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</si>
  <si>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</si>
  <si>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</si>
  <si>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</si>
  <si>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</si>
  <si>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</si>
  <si>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</si>
  <si>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</si>
  <si>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</si>
  <si>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</si>
  <si>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</si>
  <si>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</si>
  <si>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</si>
  <si>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</si>
  <si>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</si>
  <si>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</si>
  <si>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</si>
  <si>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</si>
  <si>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</si>
  <si>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</si>
  <si>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</si>
  <si>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</si>
  <si>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</si>
  <si>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</si>
  <si>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</si>
  <si>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</si>
  <si>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</si>
  <si>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</si>
  <si>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</si>
  <si>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</si>
  <si>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</si>
  <si>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</si>
  <si>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</si>
  <si>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</si>
  <si>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</si>
  <si>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</si>
  <si>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</si>
  <si>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</si>
  <si>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</si>
  <si>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</si>
  <si>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</si>
  <si>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</si>
  <si>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</si>
  <si>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</si>
  <si>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</si>
  <si>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</si>
  <si>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</si>
  <si>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</si>
  <si>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</si>
  <si>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</si>
  <si>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</si>
  <si>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</si>
  <si>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</si>
  <si>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</si>
  <si>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</si>
  <si>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</si>
  <si>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</si>
  <si>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</si>
  <si>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</si>
  <si>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</si>
  <si>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</si>
  <si>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</si>
  <si>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</si>
  <si>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</si>
  <si>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</si>
  <si>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</si>
  <si>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</si>
  <si>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</si>
  <si>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</si>
  <si>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</si>
  <si>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</si>
  <si>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</si>
  <si>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</si>
  <si>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</si>
  <si>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</si>
  <si>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</si>
  <si>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</si>
  <si>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</si>
  <si>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</si>
  <si>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</si>
  <si>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</si>
  <si>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</si>
  <si>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</si>
  <si>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</si>
  <si>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</si>
  <si>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</si>
  <si>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</si>
  <si>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</si>
  <si>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</si>
  <si>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</si>
  <si>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</si>
  <si>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</si>
  <si>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</si>
  <si>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</si>
  <si>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</si>
  <si>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</si>
  <si>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</si>
  <si>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</si>
  <si>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</si>
  <si>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</si>
  <si>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</si>
  <si>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</si>
  <si>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</si>
  <si>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</si>
  <si>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</si>
  <si>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</si>
  <si>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</si>
  <si>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</si>
  <si>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</si>
  <si>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</si>
  <si>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</si>
  <si>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</si>
  <si>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</si>
  <si>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</si>
  <si>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</si>
  <si>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</si>
  <si>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</si>
  <si>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</si>
  <si>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</si>
  <si>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</si>
  <si>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</si>
  <si>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</si>
  <si>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</si>
  <si>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</si>
  <si>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</si>
  <si>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</si>
  <si>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</si>
  <si>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</si>
  <si>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</si>
  <si>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</si>
  <si>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</si>
  <si>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</si>
  <si>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</si>
  <si>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</si>
  <si>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</si>
  <si>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</si>
  <si>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</si>
  <si>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</si>
  <si>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</si>
  <si>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</si>
  <si>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</si>
  <si>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</si>
  <si>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</si>
  <si>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</si>
  <si>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</si>
  <si>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</si>
  <si>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</si>
  <si>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</si>
  <si>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</si>
  <si>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</si>
  <si>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</si>
  <si>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</si>
  <si>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</si>
  <si>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</si>
  <si>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</si>
  <si>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</si>
  <si>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</si>
  <si>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</si>
  <si>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</si>
  <si>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</si>
  <si>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</si>
  <si>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</si>
  <si>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</si>
  <si>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</si>
  <si>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</si>
  <si>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</si>
  <si>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</si>
  <si>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</si>
  <si>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</si>
  <si>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</si>
  <si>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</si>
  <si>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</si>
  <si>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</si>
  <si>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</si>
  <si>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</si>
  <si>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</si>
  <si>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</si>
  <si>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</si>
  <si>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</si>
  <si>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</si>
  <si>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</si>
  <si>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</si>
  <si>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</si>
  <si>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</si>
  <si>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</si>
  <si>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</si>
  <si>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</si>
  <si>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</si>
  <si>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</si>
  <si>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</si>
  <si>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</si>
  <si>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</si>
  <si>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</si>
  <si>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</si>
  <si>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</si>
  <si>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</si>
  <si>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</si>
  <si>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</si>
  <si>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</si>
  <si>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</si>
  <si>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</si>
  <si>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</si>
  <si>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</si>
  <si>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</si>
  <si>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</si>
  <si>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</si>
  <si>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</si>
  <si>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</si>
  <si>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</si>
  <si>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</si>
  <si>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</si>
  <si>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</si>
  <si>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</si>
  <si>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</si>
  <si>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</si>
  <si>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</si>
  <si>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</si>
  <si>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</si>
  <si>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</si>
  <si>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</si>
  <si>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</si>
  <si>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</si>
  <si>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</si>
  <si>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</si>
  <si>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</si>
  <si>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</si>
  <si>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</si>
  <si>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</si>
  <si>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</si>
  <si>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</si>
  <si>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</si>
  <si>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</si>
  <si>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</si>
  <si>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</si>
  <si>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</si>
  <si>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</si>
  <si>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</si>
  <si>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</si>
  <si>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</si>
  <si>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</si>
  <si>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</si>
  <si>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</si>
  <si>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</si>
  <si>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</si>
  <si>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</si>
  <si>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</si>
  <si>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</si>
  <si>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</si>
  <si>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</si>
  <si>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</si>
  <si>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</si>
  <si>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</si>
  <si>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</si>
  <si>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</si>
  <si>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</si>
  <si>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</si>
  <si>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</si>
  <si>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</si>
  <si>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</si>
  <si>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</si>
  <si>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</si>
  <si>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</si>
  <si>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</si>
  <si>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</si>
  <si>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</si>
  <si>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</si>
  <si>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</si>
  <si>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</si>
  <si>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</si>
  <si>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</si>
  <si>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</si>
  <si>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</si>
  <si>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</si>
  <si>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</si>
  <si>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</si>
  <si>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</si>
  <si>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</si>
  <si>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</si>
  <si>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</si>
  <si>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</si>
  <si>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</si>
  <si>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</si>
  <si>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</si>
  <si>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</si>
  <si>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</si>
  <si>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</si>
  <si>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</si>
  <si>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</si>
  <si>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</si>
  <si>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</si>
  <si>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</si>
  <si>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</si>
  <si>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</si>
  <si>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</si>
  <si>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</si>
  <si>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</si>
  <si>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</si>
  <si>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</si>
  <si>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</si>
  <si>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</si>
  <si>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</si>
  <si>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</si>
  <si>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</si>
  <si>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</si>
  <si>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</si>
  <si>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</si>
  <si>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</si>
  <si>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</si>
  <si>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</si>
  <si>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</si>
  <si>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</si>
  <si>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</si>
  <si>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</si>
  <si>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</si>
  <si>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</si>
  <si>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</si>
  <si>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</si>
  <si>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</si>
  <si>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</si>
  <si>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</si>
  <si>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</si>
  <si>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</si>
  <si>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</si>
  <si>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</si>
  <si>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</si>
  <si>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</si>
  <si>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</si>
  <si>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</si>
  <si>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</si>
  <si>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</si>
  <si>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</si>
  <si>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</si>
  <si>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</si>
  <si>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</si>
  <si>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</si>
  <si>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</si>
  <si>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</si>
  <si>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</si>
  <si>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</si>
  <si>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</si>
  <si>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</si>
  <si>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</si>
  <si>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</si>
  <si>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</si>
  <si>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</si>
  <si>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</si>
  <si>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</si>
  <si>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</si>
  <si>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</si>
  <si>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</si>
  <si>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</si>
  <si>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</si>
  <si>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</si>
  <si>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</si>
  <si>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</si>
  <si>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</si>
  <si>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</si>
  <si>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</si>
  <si>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</si>
  <si>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</si>
  <si>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</si>
  <si>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</si>
  <si>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</si>
  <si>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</si>
  <si>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</si>
  <si>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</si>
  <si>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</si>
  <si>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</si>
  <si>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</si>
  <si>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</si>
  <si>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</si>
  <si>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</si>
  <si>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</si>
  <si>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</si>
  <si>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</si>
  <si>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</si>
  <si>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</si>
  <si>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</si>
  <si>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</si>
  <si>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</si>
  <si>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</si>
  <si>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</si>
  <si>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</si>
  <si>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</si>
  <si>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</si>
  <si>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</si>
  <si>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</si>
  <si>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</si>
  <si>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</si>
  <si>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</si>
  <si>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</si>
  <si>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</si>
  <si>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</si>
  <si>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</si>
  <si>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</si>
  <si>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</si>
  <si>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</si>
  <si>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</si>
  <si>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</si>
  <si>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</si>
  <si>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</si>
  <si>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</si>
  <si>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</si>
  <si>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</si>
  <si>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</si>
  <si>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</si>
  <si>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</si>
  <si>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</si>
  <si>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</si>
  <si>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</si>
  <si>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</si>
  <si>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</si>
  <si>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</si>
  <si>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</si>
  <si>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</si>
  <si>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</si>
  <si>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</si>
  <si>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</si>
  <si>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</si>
  <si>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</si>
  <si>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</si>
  <si>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</si>
  <si>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</si>
  <si>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</si>
  <si>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</si>
  <si>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</si>
  <si>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</si>
  <si>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</si>
  <si>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</si>
  <si>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</si>
  <si>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</si>
  <si>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</si>
  <si>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</si>
  <si>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</si>
  <si>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</si>
  <si>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</si>
  <si>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</si>
  <si>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</si>
  <si>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</si>
  <si>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</si>
  <si>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</si>
  <si>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</si>
  <si>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</si>
  <si>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</si>
  <si>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</si>
  <si>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</si>
  <si>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</si>
  <si>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</si>
  <si>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</si>
  <si>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</si>
  <si>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</si>
  <si>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</si>
  <si>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</si>
  <si>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</si>
  <si>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</si>
  <si>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</si>
  <si>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</si>
  <si>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</si>
  <si>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</si>
  <si>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</si>
  <si>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</si>
  <si>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</si>
  <si>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</si>
  <si>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</si>
  <si>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</si>
  <si>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</si>
  <si>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</si>
  <si>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</si>
  <si>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</si>
  <si>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</si>
  <si>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</si>
  <si>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</si>
  <si>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</si>
  <si>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</si>
  <si>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</si>
  <si>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</si>
  <si>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</si>
  <si>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</si>
  <si>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</si>
  <si>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</si>
  <si>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</si>
  <si>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</si>
  <si>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</si>
  <si>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</si>
  <si>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</si>
  <si>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</si>
  <si>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</si>
  <si>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</si>
  <si>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</si>
  <si>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</si>
  <si>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</si>
  <si>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</si>
  <si>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</si>
  <si>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</si>
  <si>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</si>
  <si>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</si>
  <si>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</si>
  <si>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</si>
  <si>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</si>
  <si>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</si>
  <si>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</si>
  <si>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</si>
  <si>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</si>
  <si>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</si>
  <si>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</si>
  <si>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</si>
  <si>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</si>
  <si>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</si>
  <si>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</si>
  <si>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</si>
  <si>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</si>
  <si>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</si>
  <si>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</si>
  <si>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</si>
  <si>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</si>
  <si>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</si>
  <si>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</si>
  <si>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</si>
  <si>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</si>
  <si>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</si>
  <si>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</si>
  <si>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</si>
  <si>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</si>
  <si>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</si>
  <si>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</si>
  <si>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</si>
  <si>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</si>
  <si>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</si>
  <si>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</si>
  <si>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</si>
  <si>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</si>
  <si>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</si>
  <si>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</si>
  <si>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</si>
  <si>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</si>
  <si>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</si>
  <si>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</si>
  <si>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</si>
  <si>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</si>
  <si>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</si>
  <si>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</si>
  <si>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</si>
  <si>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</si>
  <si>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</si>
  <si>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</si>
  <si>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</si>
  <si>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</si>
  <si>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</si>
  <si>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</si>
  <si>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</si>
  <si>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</si>
  <si>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</si>
  <si>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</si>
  <si>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</si>
  <si>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</si>
  <si>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</si>
  <si>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</si>
  <si>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</si>
  <si>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</si>
  <si>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</si>
  <si>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</si>
  <si>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</si>
  <si>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</si>
  <si>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</si>
  <si>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</si>
  <si>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</si>
  <si>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</si>
  <si>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</si>
  <si>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</si>
  <si>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</si>
  <si>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</si>
  <si>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</si>
  <si>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</si>
  <si>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</si>
  <si>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</si>
  <si>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</si>
  <si>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</si>
  <si>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</si>
  <si>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</si>
  <si>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</si>
  <si>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</si>
  <si>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</si>
  <si>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</si>
  <si>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</si>
  <si>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</si>
  <si>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</si>
  <si>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</si>
  <si>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</si>
  <si>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</si>
  <si>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</si>
  <si>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</si>
  <si>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</si>
  <si>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</si>
  <si>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</si>
  <si>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</si>
  <si>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</si>
  <si>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</si>
  <si>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</si>
  <si>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</si>
  <si>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</si>
  <si>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</si>
  <si>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</si>
  <si>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</si>
  <si>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</si>
  <si>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</si>
  <si>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</si>
  <si>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</si>
  <si>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</si>
  <si>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</si>
  <si>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</si>
  <si>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</si>
  <si>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</si>
  <si>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</si>
  <si>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</si>
  <si>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</si>
  <si>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</si>
  <si>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</si>
  <si>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</si>
  <si>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</si>
  <si>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</si>
  <si>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</si>
  <si>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</si>
  <si>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</si>
  <si>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</si>
  <si>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</si>
  <si>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</si>
  <si>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</si>
  <si>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</si>
  <si>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</si>
  <si>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</si>
  <si>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</si>
  <si>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</si>
  <si>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</si>
  <si>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</si>
  <si>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</si>
  <si>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</si>
  <si>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</si>
  <si>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</si>
  <si>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</si>
  <si>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</si>
  <si>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</si>
  <si>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</si>
  <si>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</si>
  <si>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</si>
  <si>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</si>
  <si>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</si>
  <si>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</si>
  <si>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</si>
  <si>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</si>
  <si>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</si>
  <si>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</si>
  <si>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</si>
  <si>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</si>
  <si>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</si>
  <si>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</si>
  <si>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</si>
  <si>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</si>
  <si>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</si>
  <si>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</si>
  <si>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</si>
  <si>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</si>
  <si>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</si>
  <si>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</si>
  <si>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</si>
  <si>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</si>
  <si>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</si>
  <si>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</si>
  <si>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</si>
  <si>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</si>
  <si>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</si>
  <si>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</si>
  <si>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</si>
  <si>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</si>
  <si>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</si>
  <si>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</si>
  <si>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</si>
  <si>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</si>
  <si>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</si>
  <si>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</si>
  <si>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</si>
  <si>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</si>
  <si>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</si>
  <si>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</si>
  <si>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</si>
  <si>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</si>
  <si>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</si>
  <si>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</si>
  <si>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</si>
  <si>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</si>
  <si>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</si>
  <si>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</si>
  <si>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</si>
  <si>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</si>
  <si>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</si>
  <si>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</si>
  <si>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</si>
  <si>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</si>
  <si>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</si>
  <si>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</si>
  <si>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</si>
  <si>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</si>
  <si>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</si>
  <si>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</si>
  <si>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</si>
  <si>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</si>
  <si>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</si>
  <si>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</si>
  <si>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</si>
  <si>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</si>
  <si>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</si>
  <si>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</si>
  <si>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</si>
  <si>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</si>
  <si>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</si>
  <si>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</si>
  <si>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</si>
  <si>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</si>
  <si>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</si>
  <si>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</si>
  <si>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</si>
  <si>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</si>
  <si>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</si>
  <si>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</si>
  <si>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</si>
  <si>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</si>
  <si>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</si>
  <si>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</si>
  <si>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</si>
  <si>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</si>
  <si>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</si>
  <si>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</si>
  <si>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</si>
  <si>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</si>
  <si>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</si>
  <si>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</si>
  <si>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</si>
  <si>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</si>
  <si>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</si>
  <si>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</si>
  <si>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</si>
  <si>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</si>
  <si>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</si>
  <si>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</si>
  <si>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</si>
  <si>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</si>
  <si>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</si>
  <si>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</si>
  <si>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</si>
  <si>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</si>
  <si>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</si>
  <si>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</si>
  <si>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</si>
  <si>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</si>
  <si>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</si>
  <si>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</si>
  <si>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</si>
  <si>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</si>
  <si>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</si>
  <si>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</si>
  <si>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</si>
  <si>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</si>
  <si>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</si>
  <si>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</si>
  <si>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</si>
  <si>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</si>
  <si>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</si>
  <si>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</si>
  <si>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</si>
  <si>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</si>
  <si>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</si>
  <si>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</si>
  <si>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</si>
  <si>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</si>
  <si>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</si>
  <si>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</si>
  <si>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</si>
  <si>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</si>
  <si>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</si>
  <si>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</si>
  <si>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</si>
  <si>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</si>
  <si>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</si>
  <si>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</si>
  <si>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</si>
  <si>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</si>
  <si>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</si>
  <si>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</si>
  <si>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</si>
  <si>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</si>
  <si>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</si>
  <si>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</si>
  <si>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</si>
  <si>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</si>
  <si>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</si>
  <si>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</si>
  <si>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</si>
  <si>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</si>
  <si>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</si>
  <si>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</si>
  <si>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</si>
  <si>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</si>
  <si>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</si>
  <si>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</si>
  <si>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</si>
  <si>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</si>
  <si>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</si>
  <si>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</si>
  <si>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</si>
  <si>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</si>
  <si>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</si>
  <si>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</si>
  <si>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</si>
  <si>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</si>
  <si>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</si>
  <si>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</si>
  <si>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</si>
  <si>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</si>
  <si>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</si>
  <si>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</si>
  <si>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</si>
  <si>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</si>
  <si>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</si>
  <si>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</si>
  <si>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</si>
  <si>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</si>
  <si>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</si>
  <si>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</si>
  <si>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</si>
  <si>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</si>
  <si>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</si>
  <si>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</si>
  <si>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</si>
  <si>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</si>
  <si>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</si>
  <si>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</si>
  <si>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</si>
  <si>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</si>
  <si>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</si>
  <si>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</si>
  <si>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</si>
  <si>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</si>
  <si>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</si>
  <si>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</si>
  <si>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</si>
  <si>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</si>
  <si>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</si>
  <si>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</si>
  <si>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</si>
  <si>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</si>
  <si>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</si>
  <si>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</si>
  <si>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</si>
  <si>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</si>
  <si>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</si>
  <si>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</si>
  <si>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</si>
  <si>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</si>
  <si>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</si>
  <si>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</si>
  <si>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</si>
  <si>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</si>
  <si>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</si>
  <si>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</si>
  <si>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</si>
  <si>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</si>
  <si>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</si>
  <si>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</si>
  <si>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</si>
  <si>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</si>
  <si>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</si>
  <si>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</si>
  <si>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</si>
  <si>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</si>
  <si>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</si>
  <si>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</si>
  <si>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</si>
  <si>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</si>
  <si>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</si>
  <si>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</si>
  <si>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</si>
  <si>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</si>
  <si>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</si>
  <si>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</si>
  <si>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</si>
  <si>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</si>
  <si>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</si>
  <si>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</si>
  <si>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</si>
  <si>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</si>
  <si>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</si>
  <si>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</si>
  <si>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</si>
  <si>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</si>
  <si>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</si>
  <si>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</si>
  <si>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</si>
  <si>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</si>
  <si>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</si>
  <si>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</si>
  <si>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</si>
  <si>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</si>
  <si>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</si>
  <si>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</si>
  <si>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</si>
  <si>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</si>
  <si>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</si>
  <si>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</si>
  <si>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</si>
  <si>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</si>
  <si>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</si>
  <si>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</si>
  <si>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</si>
  <si>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</si>
  <si>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</si>
  <si>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</si>
  <si>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</si>
  <si>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</si>
  <si>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</si>
  <si>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</si>
  <si>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</si>
  <si>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</si>
  <si>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</si>
  <si>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</si>
  <si>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</si>
  <si>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</si>
  <si>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</si>
  <si>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</si>
  <si>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</si>
  <si>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</si>
  <si>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</si>
  <si>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</si>
  <si>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</si>
  <si>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</si>
  <si>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</si>
  <si>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</si>
  <si>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</si>
  <si>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</si>
  <si>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</si>
  <si>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</si>
  <si>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</si>
  <si>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</si>
  <si>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</si>
  <si>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</si>
  <si>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</si>
  <si>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</si>
  <si>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</si>
  <si>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</si>
  <si>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</si>
  <si>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</si>
  <si>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</si>
  <si>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</si>
  <si>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</si>
  <si>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</si>
  <si>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</si>
  <si>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</si>
  <si>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</si>
  <si>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</si>
  <si>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</si>
  <si>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</si>
  <si>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</si>
  <si>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</si>
  <si>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</si>
  <si>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</si>
  <si>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</si>
  <si>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</si>
  <si>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</si>
  <si>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</si>
  <si>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</si>
  <si>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</si>
  <si>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</si>
  <si>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</si>
  <si>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</si>
  <si>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</si>
  <si>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</si>
  <si>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</si>
  <si>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</si>
  <si>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</si>
  <si>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</si>
  <si>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</si>
  <si>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</si>
  <si>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</si>
  <si>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</si>
  <si>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</si>
  <si>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</si>
  <si>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</si>
  <si>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</si>
  <si>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</si>
  <si>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</si>
  <si>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</si>
  <si>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</si>
  <si>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</si>
  <si>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</si>
  <si>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</si>
  <si>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</si>
  <si>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</si>
  <si>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</si>
  <si>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</si>
  <si>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</si>
  <si>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</si>
  <si>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</si>
  <si>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</si>
  <si>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</si>
  <si>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</si>
  <si>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</si>
  <si>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</si>
  <si>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</si>
  <si>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</si>
  <si>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</si>
  <si>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</si>
  <si>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</si>
  <si>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</si>
  <si>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</si>
  <si>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</si>
  <si>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</si>
  <si>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</si>
  <si>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</si>
  <si>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</si>
  <si>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</si>
  <si>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</si>
  <si>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</si>
  <si>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</si>
  <si>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</si>
  <si>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</si>
  <si>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</si>
  <si>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</si>
  <si>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</si>
  <si>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</si>
  <si>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</si>
  <si>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</si>
  <si>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</si>
  <si>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</si>
  <si>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</si>
  <si>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</si>
  <si>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</si>
  <si>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</si>
  <si>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</si>
  <si>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</si>
  <si>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</si>
  <si>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</si>
  <si>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</si>
  <si>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</si>
  <si>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</si>
  <si>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</si>
  <si>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</si>
  <si>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</si>
  <si>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</si>
  <si>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</si>
  <si>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</si>
  <si>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</si>
  <si>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</si>
  <si>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</si>
  <si>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</si>
  <si>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</si>
  <si>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</si>
  <si>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</si>
  <si>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</si>
  <si>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</si>
  <si>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</si>
  <si>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</si>
  <si>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</si>
  <si>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</si>
  <si>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</si>
  <si>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</si>
  <si>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</si>
  <si>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</si>
  <si>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</si>
  <si>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</si>
  <si>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</si>
  <si>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</si>
  <si>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</si>
  <si>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</si>
  <si>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</si>
  <si>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</si>
  <si>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</si>
  <si>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</si>
  <si>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</si>
  <si>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</si>
  <si>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</si>
  <si>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</si>
  <si>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</si>
  <si>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</si>
  <si>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</si>
  <si>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</si>
  <si>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</si>
  <si>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</si>
  <si>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</si>
  <si>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</si>
  <si>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</si>
  <si>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</si>
  <si>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</si>
  <si>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</si>
  <si>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</si>
  <si>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</si>
  <si>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</si>
  <si>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</si>
  <si>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</si>
  <si>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</si>
  <si>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</si>
  <si>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</si>
  <si>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</si>
  <si>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</si>
  <si>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</si>
  <si>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</si>
  <si>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</si>
  <si>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</si>
  <si>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</si>
  <si>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</si>
  <si>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</si>
  <si>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</si>
  <si>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</si>
  <si>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</si>
  <si>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</si>
  <si>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</si>
  <si>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</si>
  <si>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</si>
  <si>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</si>
  <si>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</si>
  <si>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</si>
  <si>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</si>
  <si>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</si>
  <si>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</si>
  <si>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</si>
  <si>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</si>
  <si>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</si>
  <si>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</si>
  <si>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</si>
  <si>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</si>
  <si>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</si>
  <si>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</si>
  <si>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</si>
  <si>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</si>
  <si>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</si>
  <si>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</si>
  <si>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</si>
  <si>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</si>
  <si>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</si>
  <si>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</si>
  <si>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</si>
  <si>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</si>
  <si>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</si>
  <si>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</si>
  <si>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</si>
  <si>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</si>
  <si>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</si>
  <si>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</si>
  <si>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</si>
  <si>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</si>
  <si>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</si>
  <si>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</si>
  <si>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</si>
  <si>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</si>
  <si>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</si>
  <si>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</si>
  <si>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</si>
  <si>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</si>
  <si>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</si>
  <si>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</si>
  <si>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</si>
  <si>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</si>
  <si>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</si>
  <si>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</si>
  <si>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</si>
  <si>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</si>
  <si>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</si>
  <si>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</si>
  <si>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</si>
  <si>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</si>
  <si>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</si>
  <si>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</si>
  <si>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</si>
  <si>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</si>
  <si>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</si>
  <si>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</si>
  <si>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</si>
  <si>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</si>
  <si>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</si>
  <si>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</si>
  <si>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</si>
  <si>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</si>
  <si>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</si>
  <si>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</si>
  <si>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</si>
  <si>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</si>
  <si>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</si>
  <si>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</si>
  <si>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</si>
  <si>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</si>
  <si>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</si>
  <si>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</si>
  <si>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</si>
  <si>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</si>
  <si>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</si>
  <si>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</si>
  <si>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</si>
  <si>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</si>
  <si>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</si>
  <si>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</si>
  <si>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</si>
  <si>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</si>
  <si>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</si>
  <si>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</si>
  <si>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</si>
  <si>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</si>
  <si>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</si>
  <si>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</si>
  <si>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</si>
  <si>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</si>
  <si>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</si>
  <si>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</si>
  <si>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</si>
  <si>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</si>
  <si>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</si>
  <si>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</si>
  <si>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</si>
  <si>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</si>
  <si>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</si>
  <si>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</si>
  <si>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</si>
  <si>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</si>
  <si>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</si>
  <si>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</si>
  <si>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</si>
  <si>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</si>
  <si>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</si>
  <si>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</si>
  <si>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</si>
  <si>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</si>
  <si>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</si>
  <si>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</si>
  <si>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</si>
  <si>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</si>
  <si>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</si>
  <si>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</si>
  <si>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</si>
  <si>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</si>
  <si>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</si>
  <si>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</si>
  <si>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</si>
  <si>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</si>
  <si>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</si>
  <si>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</si>
  <si>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</si>
  <si>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</si>
  <si>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</si>
  <si>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</si>
  <si>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</si>
  <si>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</si>
  <si>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</si>
  <si>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</si>
  <si>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</si>
  <si>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</si>
  <si>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</si>
  <si>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</si>
  <si>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</si>
  <si>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</si>
  <si>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</si>
  <si>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</si>
  <si>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</si>
  <si>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</si>
  <si>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</si>
  <si>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</si>
  <si>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</si>
  <si>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</si>
  <si>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</si>
  <si>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</si>
  <si>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</si>
  <si>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</si>
  <si>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</si>
  <si>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</si>
  <si>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</si>
  <si>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</si>
  <si>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</si>
  <si>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</si>
  <si>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</si>
  <si>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</si>
  <si>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</si>
  <si>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</si>
  <si>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</si>
  <si>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</si>
  <si>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</si>
  <si>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</si>
  <si>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</si>
  <si>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</si>
  <si>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</si>
  <si>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</si>
  <si>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</si>
  <si>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</si>
  <si>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</si>
  <si>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</si>
  <si>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</si>
  <si>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</si>
  <si>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</si>
  <si>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</si>
  <si>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</si>
  <si>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</si>
  <si>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</si>
  <si>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</si>
  <si>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</si>
  <si>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</si>
  <si>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</si>
  <si>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</si>
  <si>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</si>
  <si>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</si>
  <si>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</si>
  <si>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</si>
  <si>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</si>
  <si>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</si>
  <si>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</si>
  <si>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</si>
  <si>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</si>
  <si>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</si>
  <si>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</si>
  <si>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</si>
  <si>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</si>
  <si>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</si>
  <si>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</si>
  <si>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</si>
  <si>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</si>
  <si>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</si>
  <si>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</si>
  <si>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</si>
  <si>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</si>
  <si>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</si>
  <si>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</si>
  <si>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</si>
  <si>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</si>
  <si>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</si>
  <si>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</si>
  <si>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</si>
  <si>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</si>
  <si>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</si>
  <si>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</si>
  <si>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</si>
  <si>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</si>
  <si>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</si>
  <si>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</si>
  <si>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</si>
  <si>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</si>
  <si>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</si>
  <si>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</si>
  <si>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</si>
  <si>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</si>
  <si>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</si>
  <si>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</si>
  <si>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</si>
  <si>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</si>
  <si>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</si>
  <si>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</si>
  <si>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</si>
  <si>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</si>
  <si>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</si>
  <si>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</si>
  <si>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</si>
  <si>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</si>
  <si>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</si>
  <si>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</si>
  <si>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</si>
  <si>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</si>
  <si>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</si>
  <si>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</si>
  <si>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</si>
  <si>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</si>
  <si>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</si>
  <si>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</si>
  <si>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</si>
  <si>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</si>
  <si>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</si>
  <si>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</si>
  <si>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</si>
  <si>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</si>
  <si>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</si>
  <si>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</si>
  <si>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</si>
  <si>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</si>
  <si>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</si>
  <si>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</si>
  <si>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</si>
  <si>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</si>
  <si>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</si>
  <si>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</si>
  <si>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</si>
  <si>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</si>
  <si>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</si>
  <si>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</si>
  <si>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</si>
  <si>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</si>
  <si>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</si>
  <si>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</si>
  <si>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</si>
  <si>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</si>
  <si>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</si>
  <si>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</si>
  <si>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</si>
  <si>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</si>
  <si>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</si>
  <si>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</si>
  <si>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</si>
  <si>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</si>
  <si>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</si>
  <si>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</si>
  <si>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</si>
  <si>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</si>
  <si>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</si>
  <si>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</si>
  <si>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</si>
  <si>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</si>
  <si>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</si>
  <si>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</si>
  <si>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</si>
  <si>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</si>
  <si>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</si>
  <si>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</si>
  <si>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</si>
  <si>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</si>
  <si>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</si>
  <si>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</si>
  <si>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</si>
  <si>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</si>
  <si>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</si>
  <si>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</si>
  <si>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</si>
  <si>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</si>
  <si>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</si>
  <si>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</si>
  <si>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</si>
  <si>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</si>
  <si>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</si>
  <si>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</si>
  <si>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</si>
  <si>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</si>
  <si>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</si>
  <si>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</si>
  <si>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</si>
  <si>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</si>
  <si>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</si>
  <si>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</si>
  <si>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</si>
  <si>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</si>
  <si>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</si>
  <si>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</si>
  <si>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</si>
  <si>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</si>
  <si>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</si>
  <si>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</si>
  <si>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</si>
  <si>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</si>
  <si>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</si>
  <si>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</si>
  <si>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</si>
  <si>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</si>
  <si>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</si>
  <si>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</si>
  <si>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</si>
  <si>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</si>
  <si>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</si>
  <si>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</si>
  <si>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</si>
  <si>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</si>
  <si>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</si>
  <si>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</si>
  <si>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</si>
  <si>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</si>
  <si>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</si>
  <si>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</si>
  <si>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</si>
  <si>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</si>
  <si>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</si>
  <si>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</si>
  <si>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</si>
  <si>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</si>
  <si>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</si>
  <si>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</si>
  <si>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</si>
  <si>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</si>
  <si>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</si>
  <si>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</si>
  <si>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</si>
  <si>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</si>
  <si>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</si>
  <si>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</si>
  <si>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</si>
  <si>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</si>
  <si>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</si>
  <si>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</si>
  <si>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</si>
  <si>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</si>
  <si>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</si>
  <si>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</si>
  <si>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</si>
  <si>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</si>
  <si>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</si>
  <si>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</si>
  <si>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</si>
  <si>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</si>
  <si>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</si>
  <si>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</si>
  <si>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</si>
  <si>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</si>
  <si>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</si>
  <si>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</si>
  <si>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</si>
  <si>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</si>
  <si>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</si>
  <si>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</si>
  <si>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</si>
  <si>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</si>
  <si>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</si>
  <si>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</si>
  <si>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</si>
  <si>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</si>
  <si>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</si>
  <si>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</si>
  <si>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</si>
  <si>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</si>
  <si>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</si>
  <si>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</si>
  <si>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</si>
  <si>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</si>
  <si>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</si>
  <si>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</si>
  <si>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</si>
  <si>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</si>
  <si>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</si>
  <si>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</si>
  <si>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</si>
  <si>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</si>
  <si>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</si>
  <si>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</si>
  <si>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</si>
  <si>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</si>
  <si>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</si>
  <si>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</si>
  <si>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</si>
  <si>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</si>
  <si>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</si>
  <si>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</si>
  <si>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</si>
  <si>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</si>
  <si>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</si>
  <si>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</si>
  <si>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</si>
  <si>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</si>
  <si>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</si>
  <si>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</si>
  <si>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</si>
  <si>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</si>
  <si>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</si>
  <si>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</si>
  <si>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</si>
  <si>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</si>
  <si>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</si>
  <si>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</si>
  <si>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</si>
  <si>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</si>
  <si>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</si>
  <si>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</si>
  <si>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</si>
  <si>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</si>
  <si>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</si>
  <si>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</si>
  <si>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</si>
  <si>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</si>
  <si>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</si>
  <si>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</si>
  <si>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</si>
  <si>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</si>
  <si>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</si>
  <si>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</si>
  <si>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</si>
  <si>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</si>
  <si>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</si>
  <si>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</si>
  <si>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</si>
  <si>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</si>
  <si>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</si>
  <si>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</si>
  <si>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</si>
  <si>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</si>
  <si>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</si>
  <si>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</si>
  <si>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</si>
  <si>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</si>
  <si>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</si>
  <si>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</si>
  <si>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</si>
  <si>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</si>
  <si>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</si>
  <si>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</si>
  <si>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</si>
  <si>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</si>
  <si>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</si>
  <si>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</si>
  <si>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</si>
  <si>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</si>
  <si>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</si>
  <si>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</si>
  <si>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</si>
  <si>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</si>
  <si>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</si>
  <si>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</si>
  <si>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</si>
  <si>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</si>
  <si>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</si>
  <si>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</si>
  <si>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</si>
  <si>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</si>
  <si>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</si>
  <si>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</si>
  <si>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</si>
  <si>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</si>
  <si>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</si>
  <si>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</si>
  <si>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</si>
  <si>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</si>
  <si>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</si>
  <si>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</si>
  <si>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</si>
  <si>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</si>
  <si>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</si>
  <si>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</si>
  <si>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</si>
  <si>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</si>
  <si>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</si>
  <si>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</si>
  <si>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</si>
  <si>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</si>
  <si>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</si>
  <si>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</si>
  <si>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</si>
  <si>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</si>
  <si>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</si>
  <si>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</si>
  <si>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</si>
  <si>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</si>
  <si>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</si>
  <si>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</si>
  <si>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</si>
  <si>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</si>
  <si>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</si>
  <si>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</si>
  <si>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</si>
  <si>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</si>
  <si>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</si>
  <si>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</si>
  <si>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</si>
  <si>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</si>
  <si>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</si>
  <si>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</si>
  <si>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</si>
  <si>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</si>
  <si>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</si>
  <si>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</si>
  <si>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</si>
  <si>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</si>
  <si>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</si>
  <si>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</si>
  <si>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</si>
  <si>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</si>
  <si>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</si>
  <si>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</si>
  <si>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</si>
  <si>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</si>
  <si>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</si>
  <si>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</si>
  <si>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</si>
  <si>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</si>
  <si>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</si>
  <si>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</si>
  <si>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</si>
  <si>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</si>
  <si>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</si>
  <si>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</si>
  <si>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</si>
  <si>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</si>
  <si>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</si>
  <si>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</si>
  <si>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</si>
  <si>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</si>
  <si>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</si>
  <si>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</si>
  <si>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</si>
  <si>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</si>
  <si>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</si>
  <si>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</si>
  <si>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</si>
  <si>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</si>
  <si>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</si>
  <si>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</si>
  <si>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</si>
  <si>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</si>
  <si>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</si>
  <si>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</si>
  <si>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</si>
  <si>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</si>
  <si>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</si>
  <si>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</si>
  <si>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</si>
  <si>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</si>
  <si>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</si>
  <si>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</si>
  <si>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</si>
  <si>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</si>
  <si>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</si>
  <si>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</si>
  <si>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</si>
  <si>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</si>
  <si>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</si>
  <si>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</si>
  <si>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</si>
  <si>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</si>
  <si>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</si>
  <si>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</si>
  <si>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</si>
  <si>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</si>
  <si>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</si>
  <si>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</si>
  <si>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</si>
  <si>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</si>
  <si>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</si>
  <si>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</si>
  <si>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</si>
  <si>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</si>
  <si>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</si>
  <si>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</si>
  <si>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</si>
  <si>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</si>
  <si>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</si>
  <si>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</si>
  <si>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</si>
  <si>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</si>
  <si>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</si>
  <si>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</si>
  <si>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</si>
  <si>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</si>
  <si>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</si>
  <si>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</si>
  <si>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</si>
  <si>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</si>
  <si>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</si>
  <si>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</si>
  <si>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</si>
  <si>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</si>
  <si>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</si>
  <si>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</si>
  <si>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</si>
  <si>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</si>
  <si>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</si>
  <si>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</si>
  <si>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</si>
  <si>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</si>
  <si>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</si>
  <si>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</si>
  <si>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</si>
  <si>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</si>
  <si>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</si>
  <si>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</si>
  <si>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</si>
  <si>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</si>
  <si>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</si>
  <si>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</si>
  <si>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</si>
  <si>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</si>
  <si>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</si>
  <si>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</si>
  <si>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</si>
  <si>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</si>
  <si>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</si>
  <si>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</si>
  <si>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</si>
  <si>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</si>
  <si>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</si>
  <si>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</si>
  <si>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</si>
  <si>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</si>
  <si>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</si>
  <si>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</si>
  <si>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</si>
  <si>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</si>
  <si>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</si>
  <si>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</si>
  <si>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</si>
  <si>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</si>
  <si>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</si>
  <si>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</si>
  <si>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</si>
  <si>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</si>
  <si>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</si>
  <si>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</si>
  <si>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</si>
  <si>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</si>
  <si>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</si>
  <si>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</si>
  <si>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</si>
  <si>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</si>
  <si>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</si>
  <si>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</si>
  <si>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</si>
  <si>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</si>
  <si>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</si>
  <si>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</si>
  <si>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</si>
  <si>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</si>
  <si>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</si>
  <si>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</si>
  <si>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</si>
  <si>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</si>
  <si>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</si>
  <si>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</si>
  <si>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</si>
  <si>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</si>
  <si>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</si>
  <si>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</si>
  <si>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</si>
  <si>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</si>
  <si>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</si>
  <si>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</si>
  <si>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</si>
  <si>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</si>
  <si>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</si>
  <si>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</si>
  <si>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</si>
  <si>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</si>
  <si>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</si>
  <si>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</si>
  <si>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</si>
  <si>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</si>
  <si>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</si>
  <si>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</si>
  <si>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</si>
  <si>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</si>
  <si>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</si>
  <si>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</si>
  <si>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</si>
  <si>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</si>
  <si>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</si>
  <si>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</si>
  <si>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</si>
  <si>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</si>
  <si>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</si>
  <si>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</si>
  <si>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</si>
  <si>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</si>
  <si>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</si>
  <si>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</si>
  <si>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</si>
  <si>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</si>
  <si>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</si>
  <si>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</si>
  <si>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</si>
  <si>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</si>
  <si>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</si>
  <si>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</si>
  <si>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</si>
  <si>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</si>
  <si>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</si>
  <si>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</si>
  <si>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</si>
  <si>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</si>
  <si>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</si>
  <si>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</si>
  <si>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</si>
  <si>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</si>
  <si>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</si>
  <si>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</si>
  <si>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</si>
  <si>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</si>
  <si>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</si>
  <si>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</si>
  <si>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</si>
  <si>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</si>
  <si>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</si>
  <si>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</si>
  <si>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</si>
  <si>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</si>
  <si>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</si>
  <si>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</si>
  <si>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</si>
  <si>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</si>
  <si>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</si>
  <si>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</si>
  <si>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</si>
  <si>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</si>
  <si>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</si>
  <si>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</si>
  <si>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</si>
  <si>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</si>
  <si>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</si>
  <si>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</si>
  <si>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</si>
  <si>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</si>
  <si>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</si>
  <si>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</si>
  <si>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</si>
  <si>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</si>
  <si>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</si>
  <si>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</si>
  <si>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</si>
  <si>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</si>
  <si>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</si>
  <si>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</si>
  <si>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</si>
  <si>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</si>
  <si>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</si>
  <si>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</si>
  <si>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</si>
  <si>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</si>
  <si>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</si>
  <si>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</si>
  <si>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</si>
  <si>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</si>
  <si>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</si>
  <si>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</si>
  <si>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</si>
  <si>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</si>
  <si>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</si>
  <si>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</si>
  <si>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</si>
  <si>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</si>
  <si>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</si>
  <si>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</si>
  <si>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</si>
  <si>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</si>
  <si>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</si>
  <si>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</si>
  <si>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</si>
  <si>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</si>
  <si>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</si>
  <si>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</si>
  <si>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</si>
  <si>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</si>
  <si>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</si>
  <si>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</si>
  <si>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</si>
  <si>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</si>
  <si>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</si>
  <si>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</si>
  <si>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</si>
  <si>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</si>
  <si>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</si>
  <si>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</si>
  <si>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</si>
  <si>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</si>
  <si>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</si>
  <si>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</si>
  <si>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</si>
  <si>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</si>
  <si>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</si>
  <si>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</si>
  <si>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</si>
  <si>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</si>
  <si>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</si>
  <si>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</si>
  <si>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</si>
  <si>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</si>
  <si>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</si>
  <si>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</si>
  <si>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</si>
  <si>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</si>
  <si>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</si>
  <si>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</si>
  <si>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</si>
  <si>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</si>
  <si>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</si>
  <si>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</si>
  <si>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</si>
  <si>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</si>
  <si>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</si>
  <si>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</si>
  <si>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</si>
  <si>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</si>
  <si>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</si>
  <si>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</si>
  <si>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</si>
  <si>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</si>
  <si>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</si>
  <si>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</si>
  <si>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</si>
  <si>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</si>
  <si>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</si>
  <si>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</si>
  <si>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</si>
  <si>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</si>
  <si>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</si>
  <si>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</si>
  <si>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</si>
  <si>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</si>
  <si>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</si>
  <si>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</si>
  <si>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</si>
  <si>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</si>
  <si>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</si>
  <si>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</si>
  <si>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</si>
  <si>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</si>
  <si>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</si>
  <si>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</si>
  <si>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</si>
  <si>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</si>
  <si>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</si>
  <si>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</si>
  <si>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</si>
  <si>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</si>
  <si>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</si>
  <si>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</si>
  <si>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</si>
  <si>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</si>
  <si>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</si>
  <si>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</si>
  <si>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</si>
  <si>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</si>
  <si>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</si>
  <si>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</si>
  <si>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</si>
  <si>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</si>
  <si>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</si>
  <si>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</si>
  <si>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</si>
  <si>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</si>
  <si>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</si>
  <si>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</si>
  <si>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</si>
  <si>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</si>
  <si>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</si>
  <si>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</si>
  <si>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</si>
  <si>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</si>
  <si>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</si>
  <si>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</si>
  <si>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</si>
  <si>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</si>
  <si>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</si>
  <si>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</si>
  <si>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</si>
  <si>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</si>
  <si>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</si>
  <si>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</si>
  <si>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</si>
  <si>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</si>
  <si>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</si>
  <si>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</si>
  <si>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</si>
  <si>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</si>
  <si>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</si>
  <si>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</si>
  <si>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</si>
  <si>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</si>
  <si>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</si>
  <si>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</si>
  <si>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</si>
  <si>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</si>
  <si>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</si>
  <si>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</si>
  <si>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</si>
  <si>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</si>
  <si>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</si>
  <si>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</si>
  <si>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</si>
  <si>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</si>
  <si>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</si>
  <si>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</si>
  <si>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</si>
  <si>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</si>
  <si>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</si>
  <si>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</si>
  <si>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</si>
  <si>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</si>
  <si>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</si>
  <si>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</si>
  <si>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</si>
  <si>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</si>
  <si>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</si>
  <si>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</si>
  <si>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</si>
  <si>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</si>
  <si>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</si>
  <si>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</si>
  <si>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</si>
  <si>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</si>
  <si>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</si>
  <si>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</si>
  <si>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</si>
  <si>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</si>
  <si>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</si>
  <si>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</si>
  <si>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</si>
  <si>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</si>
  <si>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</si>
  <si>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</si>
  <si>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</si>
  <si>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</si>
  <si>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</si>
  <si>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</si>
  <si>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</si>
  <si>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</si>
  <si>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</si>
  <si>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</si>
  <si>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</si>
  <si>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</si>
  <si>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</si>
  <si>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</si>
  <si>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</si>
  <si>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</si>
  <si>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</si>
  <si>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</si>
  <si>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</si>
  <si>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</si>
  <si>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</si>
  <si>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</si>
  <si>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</si>
  <si>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</si>
  <si>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</si>
  <si>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</si>
  <si>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</si>
  <si>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</si>
  <si>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</si>
  <si>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</si>
  <si>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</si>
  <si>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</si>
  <si>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</si>
  <si>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</si>
  <si>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</si>
  <si>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</si>
  <si>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</si>
  <si>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</si>
  <si>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</si>
  <si>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</si>
  <si>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</si>
  <si>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</si>
  <si>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</si>
  <si>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</si>
  <si>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</si>
  <si>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</si>
  <si>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</si>
  <si>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</si>
  <si>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</si>
  <si>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</si>
  <si>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</si>
  <si>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</si>
  <si>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</si>
  <si>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</si>
  <si>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</si>
  <si>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</si>
  <si>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</si>
  <si>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</si>
  <si>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</si>
  <si>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</si>
  <si>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</si>
  <si>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</si>
  <si>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</si>
  <si>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</si>
  <si>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</si>
  <si>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</si>
  <si>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</si>
  <si>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</si>
  <si>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</si>
  <si>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</si>
  <si>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</si>
  <si>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</si>
  <si>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</si>
  <si>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</si>
  <si>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</si>
  <si>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</si>
  <si>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</si>
  <si>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</si>
  <si>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</si>
  <si>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</si>
  <si>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</si>
  <si>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</si>
  <si>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</si>
  <si>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</si>
  <si>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</si>
  <si>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</si>
  <si>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</si>
  <si>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</si>
  <si>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</si>
  <si>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</si>
  <si>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</si>
  <si>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</si>
  <si>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</si>
  <si>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</si>
  <si>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</si>
  <si>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</si>
  <si>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</si>
  <si>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</si>
  <si>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</si>
  <si>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</si>
  <si>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</si>
  <si>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</si>
  <si>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</si>
  <si>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</si>
  <si>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</si>
  <si>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</si>
  <si>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</si>
  <si>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</si>
  <si>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</si>
  <si>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</si>
  <si>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</si>
  <si>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</si>
  <si>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</si>
  <si>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</si>
  <si>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</si>
  <si>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</si>
  <si>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</si>
  <si>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</si>
  <si>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</si>
  <si>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</si>
  <si>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</si>
  <si>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</si>
  <si>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</si>
  <si>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</si>
  <si>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</si>
  <si>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</si>
  <si>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</si>
  <si>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</si>
  <si>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</si>
  <si>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</si>
  <si>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</si>
  <si>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</si>
  <si>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</si>
  <si>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</si>
  <si>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</si>
  <si>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</si>
  <si>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</si>
  <si>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</si>
  <si>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</si>
  <si>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</si>
  <si>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</si>
  <si>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</si>
  <si>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</si>
  <si>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</si>
  <si>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</si>
  <si>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</si>
  <si>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</si>
  <si>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</si>
  <si>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</si>
  <si>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</si>
  <si>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</si>
  <si>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</si>
  <si>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</si>
  <si>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</si>
  <si>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</si>
  <si>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</si>
  <si>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</si>
  <si>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</si>
  <si>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</si>
  <si>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</si>
  <si>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</si>
  <si>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</si>
  <si>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</si>
  <si>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</si>
  <si>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</si>
  <si>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</si>
  <si>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</si>
  <si>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</si>
  <si>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</si>
  <si>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</si>
  <si>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</si>
  <si>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</si>
  <si>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</si>
  <si>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</si>
  <si>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</si>
  <si>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</si>
  <si>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</si>
  <si>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</si>
  <si>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</si>
  <si>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</si>
  <si>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</si>
  <si>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</si>
  <si>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</si>
  <si>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</si>
  <si>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</si>
  <si>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</si>
  <si>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</si>
  <si>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</si>
  <si>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</si>
  <si>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</si>
  <si>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</si>
  <si>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</si>
  <si>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</si>
  <si>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</si>
  <si>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</si>
  <si>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</si>
  <si>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</si>
  <si>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</si>
  <si>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</si>
  <si>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</si>
  <si>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</si>
  <si>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</si>
  <si>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</si>
  <si>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</si>
  <si>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</si>
  <si>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</si>
  <si>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</si>
  <si>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</si>
  <si>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</si>
  <si>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</si>
  <si>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</si>
  <si>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</si>
  <si>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</si>
  <si>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</si>
  <si>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</si>
  <si>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</si>
  <si>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</si>
  <si>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</si>
  <si>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</si>
  <si>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</si>
  <si>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</si>
  <si>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</si>
  <si>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</si>
  <si>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</si>
  <si>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</si>
  <si>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</si>
  <si>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</si>
  <si>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</si>
  <si>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</si>
  <si>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</si>
  <si>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</si>
  <si>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</si>
  <si>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</si>
  <si>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</si>
  <si>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</si>
  <si>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</si>
  <si>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</si>
  <si>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</si>
  <si>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</si>
  <si>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</si>
  <si>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</si>
  <si>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</si>
  <si>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</si>
  <si>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</si>
  <si>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</si>
  <si>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</si>
  <si>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</si>
  <si>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</si>
  <si>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</si>
  <si>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</si>
  <si>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</si>
  <si>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</si>
  <si>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</si>
  <si>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</si>
  <si>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</si>
  <si>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</si>
  <si>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</si>
  <si>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</si>
  <si>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</si>
  <si>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</si>
  <si>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</si>
  <si>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</si>
  <si>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</si>
  <si>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</si>
  <si>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</si>
  <si>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</si>
  <si>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</si>
  <si>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</si>
  <si>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</si>
  <si>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</si>
  <si>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</si>
  <si>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</si>
  <si>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</si>
  <si>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</si>
  <si>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</si>
  <si>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</si>
  <si>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</si>
  <si>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</si>
  <si>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</si>
  <si>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</si>
  <si>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</si>
  <si>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</si>
  <si>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</si>
  <si>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</si>
  <si>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</si>
  <si>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</si>
  <si>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</si>
  <si>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</si>
  <si>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</si>
  <si>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</si>
  <si>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</si>
  <si>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</si>
  <si>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</si>
  <si>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</si>
  <si>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</si>
  <si>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</si>
  <si>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</si>
  <si>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</si>
  <si>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</si>
  <si>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</si>
  <si>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</si>
  <si>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</si>
  <si>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</si>
  <si>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</si>
  <si>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</si>
  <si>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</si>
  <si>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</si>
  <si>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</si>
  <si>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</si>
  <si>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</si>
  <si>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</si>
  <si>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</si>
  <si>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</si>
  <si>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</si>
  <si>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</si>
  <si>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</si>
  <si>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</si>
  <si>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</si>
  <si>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</si>
  <si>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</si>
  <si>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</si>
  <si>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</si>
  <si>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</si>
  <si>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</si>
  <si>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</si>
  <si>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</si>
  <si>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</si>
  <si>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</si>
  <si>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</si>
  <si>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</si>
  <si>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</si>
  <si>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</si>
  <si>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</si>
  <si>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</si>
  <si>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</si>
  <si>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</si>
  <si>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</si>
  <si>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</si>
  <si>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</si>
  <si>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</si>
  <si>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</si>
  <si>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</si>
  <si>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</si>
  <si>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</si>
  <si>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</si>
  <si>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</si>
  <si>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</si>
  <si>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</si>
  <si>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</si>
  <si>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</si>
  <si>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</si>
  <si>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</si>
  <si>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</si>
  <si>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</si>
  <si>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</si>
  <si>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</si>
  <si>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</si>
  <si>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</si>
  <si>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</si>
  <si>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</si>
  <si>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</si>
  <si>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</si>
  <si>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</si>
  <si>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</si>
  <si>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</si>
  <si>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</si>
  <si>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</si>
  <si>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</si>
  <si>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</si>
  <si>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</si>
  <si>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</si>
  <si>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</si>
  <si>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</si>
  <si>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</si>
  <si>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</si>
  <si>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</si>
  <si>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</si>
  <si>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</si>
  <si>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</si>
  <si>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</si>
  <si>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</si>
  <si>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</si>
  <si>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</si>
  <si>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</si>
  <si>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</si>
  <si>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</si>
  <si>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</si>
  <si>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</si>
  <si>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</si>
  <si>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</si>
  <si>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</si>
  <si>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</si>
  <si>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</si>
  <si>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</si>
  <si>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</si>
  <si>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</si>
  <si>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</si>
  <si>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</si>
  <si>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</si>
  <si>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</si>
  <si>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</si>
  <si>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</si>
  <si>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</si>
  <si>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</si>
  <si>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</si>
  <si>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</si>
  <si>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</si>
  <si>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</si>
  <si>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</si>
  <si>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</si>
  <si>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</si>
  <si>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</si>
  <si>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</si>
  <si>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</si>
  <si>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</si>
  <si>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</si>
  <si>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</si>
  <si>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</si>
  <si>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</si>
  <si>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</si>
  <si>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</si>
  <si>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</si>
  <si>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</si>
  <si>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</si>
  <si>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</si>
  <si>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</si>
  <si>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</si>
  <si>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</si>
  <si>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</si>
  <si>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</si>
  <si>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</si>
  <si>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</si>
  <si>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</si>
  <si>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</si>
  <si>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</si>
  <si>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</si>
  <si>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</si>
  <si>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</si>
  <si>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</si>
  <si>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</si>
  <si>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</si>
  <si>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</si>
  <si>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</si>
  <si>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</si>
  <si>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</si>
  <si>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</si>
  <si>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</si>
  <si>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</si>
  <si>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</si>
  <si>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</si>
  <si>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</si>
  <si>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</si>
  <si>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</si>
  <si>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</si>
  <si>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</si>
  <si>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</si>
  <si>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</si>
  <si>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</si>
  <si>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</si>
  <si>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</si>
  <si>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</si>
  <si>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</si>
  <si>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</si>
  <si>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</si>
  <si>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</si>
  <si>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</si>
  <si>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</si>
  <si>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</si>
  <si>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</si>
  <si>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</si>
  <si>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</si>
  <si>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</si>
  <si>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</si>
  <si>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</si>
  <si>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</si>
  <si>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</si>
  <si>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</si>
  <si>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</si>
  <si>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</si>
  <si>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</si>
  <si>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</si>
  <si>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</si>
  <si>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</si>
  <si>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</si>
  <si>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</si>
  <si>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</si>
  <si>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</si>
  <si>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</si>
  <si>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</si>
  <si>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</si>
  <si>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</si>
  <si>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</si>
  <si>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</si>
  <si>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</si>
  <si>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</si>
  <si>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</si>
  <si>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</si>
  <si>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</si>
  <si>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</si>
  <si>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</si>
  <si>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</si>
  <si>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</si>
  <si>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</si>
  <si>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</si>
  <si>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</si>
  <si>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</si>
  <si>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</si>
  <si>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</si>
  <si>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</si>
  <si>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</si>
  <si>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</si>
  <si>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</si>
  <si>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</si>
  <si>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</si>
  <si>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</si>
  <si>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</si>
  <si>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</si>
  <si>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</si>
  <si>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</si>
  <si>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</si>
  <si>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</si>
  <si>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</si>
  <si>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</si>
  <si>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</si>
  <si>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</si>
  <si>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</si>
  <si>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</si>
  <si>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</si>
  <si>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</si>
  <si>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</si>
  <si>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</si>
  <si>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</si>
  <si>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</si>
  <si>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</si>
  <si>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</si>
  <si>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</si>
  <si>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</si>
  <si>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</si>
  <si>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</si>
  <si>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</si>
  <si>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</si>
  <si>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</si>
  <si>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</si>
  <si>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</si>
  <si>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</si>
  <si>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</si>
  <si>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</si>
  <si>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</si>
  <si>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</si>
  <si>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</si>
  <si>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</si>
  <si>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</si>
  <si>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</si>
  <si>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</si>
  <si>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</si>
  <si>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</si>
  <si>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</si>
  <si>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</si>
  <si>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</si>
  <si>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</si>
  <si>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</si>
  <si>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</si>
  <si>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</si>
  <si>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</si>
  <si>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</si>
  <si>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</si>
  <si>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</si>
  <si>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</si>
  <si>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</si>
  <si>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</si>
  <si>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</si>
  <si>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</si>
  <si>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</si>
  <si>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</si>
  <si>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</si>
  <si>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</si>
  <si>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</si>
  <si>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</si>
  <si>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</si>
  <si>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</si>
  <si>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</si>
  <si>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</si>
  <si>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</si>
  <si>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</si>
  <si>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</si>
  <si>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</si>
  <si>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</si>
  <si>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</si>
  <si>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</si>
  <si>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</si>
  <si>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</si>
  <si>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</si>
  <si>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</si>
  <si>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</si>
  <si>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</si>
  <si>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</si>
  <si>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</si>
  <si>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</si>
  <si>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</si>
  <si>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</si>
  <si>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</si>
  <si>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</si>
  <si>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</si>
  <si>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</si>
  <si>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</si>
  <si>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</si>
  <si>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</si>
  <si>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</si>
  <si>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</si>
  <si>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</si>
  <si>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</si>
  <si>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</si>
  <si>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</si>
  <si>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</si>
  <si>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</si>
  <si>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</si>
  <si>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</si>
  <si>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</si>
  <si>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</si>
  <si>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</si>
  <si>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</si>
  <si>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</si>
  <si>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</si>
  <si>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</si>
  <si>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</si>
  <si>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</si>
  <si>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</si>
  <si>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</si>
  <si>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</si>
  <si>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</si>
  <si>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</si>
  <si>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</si>
  <si>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</si>
  <si>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</si>
  <si>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</si>
  <si>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</si>
  <si>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</si>
  <si>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</si>
  <si>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</si>
  <si>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</si>
  <si>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</si>
  <si>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</si>
  <si>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</si>
  <si>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</si>
  <si>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</si>
  <si>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</si>
  <si>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</si>
  <si>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</si>
  <si>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</si>
  <si>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</si>
  <si>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</si>
  <si>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</si>
  <si>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</si>
  <si>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</si>
  <si>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</si>
  <si>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</si>
  <si>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</si>
  <si>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</si>
  <si>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</si>
  <si>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</si>
  <si>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</si>
  <si>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</si>
  <si>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</si>
  <si>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</si>
  <si>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</si>
  <si>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</si>
  <si>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</si>
  <si>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</si>
  <si>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</si>
  <si>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</si>
  <si>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</si>
  <si>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</si>
  <si>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</si>
  <si>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</si>
  <si>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</si>
  <si>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</si>
  <si>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</si>
  <si>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</si>
  <si>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</si>
  <si>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</si>
  <si>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</si>
  <si>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</si>
  <si>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</si>
  <si>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</si>
  <si>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</si>
  <si>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</si>
  <si>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</si>
  <si>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</si>
  <si>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</si>
  <si>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</si>
  <si>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</si>
  <si>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</si>
  <si>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</si>
  <si>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</si>
  <si>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</si>
  <si>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</si>
  <si>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</si>
  <si>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</si>
  <si>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</si>
  <si>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</si>
  <si>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</si>
  <si>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</si>
  <si>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</si>
  <si>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</si>
  <si>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</si>
  <si>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</si>
  <si>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</si>
  <si>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</si>
  <si>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</si>
  <si>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</si>
  <si>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</si>
  <si>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</si>
  <si>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</si>
  <si>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</si>
  <si>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</si>
  <si>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</si>
  <si>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</si>
  <si>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</si>
  <si>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</si>
  <si>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</si>
  <si>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</si>
  <si>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</si>
  <si>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</si>
  <si>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</si>
  <si>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</si>
  <si>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</si>
  <si>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</si>
  <si>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</si>
  <si>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</si>
  <si>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</si>
  <si>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</si>
  <si>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</si>
  <si>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</si>
  <si>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</si>
  <si>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</si>
  <si>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</si>
  <si>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</si>
  <si>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</si>
  <si>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</si>
  <si>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</si>
  <si>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</si>
  <si>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</si>
  <si>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</si>
  <si>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</si>
  <si>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</si>
  <si>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</si>
  <si>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</si>
  <si>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</si>
  <si>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</si>
  <si>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</si>
  <si>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</si>
  <si>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</si>
  <si>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</si>
  <si>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</si>
  <si>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</si>
  <si>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</si>
  <si>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</si>
  <si>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</si>
  <si>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</si>
  <si>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</si>
  <si>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</si>
  <si>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</si>
  <si>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</si>
  <si>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</si>
  <si>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</si>
  <si>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</si>
  <si>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</si>
  <si>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</si>
  <si>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</si>
  <si>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</si>
  <si>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</si>
  <si>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</si>
  <si>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</si>
  <si>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</si>
  <si>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</si>
  <si>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</si>
  <si>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</si>
  <si>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</si>
  <si>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</si>
  <si>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</si>
  <si>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</si>
  <si>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</si>
  <si>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</si>
  <si>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</si>
  <si>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</si>
  <si>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</si>
  <si>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</si>
  <si>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</si>
  <si>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</si>
  <si>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</si>
  <si>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</si>
  <si>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</si>
  <si>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</si>
  <si>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</si>
  <si>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</si>
  <si>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</si>
  <si>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</si>
  <si>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</si>
  <si>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</si>
  <si>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</si>
  <si>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</si>
  <si>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</si>
  <si>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</si>
  <si>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</si>
  <si>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</si>
  <si>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</si>
  <si>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</si>
  <si>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</si>
  <si>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</si>
  <si>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</si>
  <si>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</si>
  <si>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</si>
  <si>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</si>
  <si>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</si>
  <si>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</si>
  <si>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</si>
  <si>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</si>
  <si>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</si>
  <si>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</si>
  <si>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</si>
  <si>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</si>
  <si>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</si>
  <si>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</si>
  <si>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</si>
  <si>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</si>
  <si>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</si>
  <si>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</si>
  <si>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</si>
  <si>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</si>
  <si>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</si>
  <si>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</si>
  <si>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</si>
  <si>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</si>
  <si>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</si>
  <si>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</si>
  <si>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</si>
  <si>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</si>
  <si>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</si>
  <si>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</si>
  <si>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</si>
  <si>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</si>
  <si>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</si>
  <si>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</si>
  <si>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</si>
  <si>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</si>
  <si>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</si>
  <si>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</si>
  <si>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</si>
  <si>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</si>
  <si>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</si>
  <si>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</si>
  <si>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</si>
  <si>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</si>
  <si>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</si>
  <si>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</si>
  <si>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</si>
  <si>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</si>
  <si>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</si>
  <si>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</si>
  <si>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</si>
  <si>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</si>
  <si>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</si>
  <si>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</si>
  <si>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</si>
  <si>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</si>
  <si>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</si>
  <si>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</si>
  <si>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</si>
  <si>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</si>
  <si>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</si>
  <si>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</si>
  <si>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</si>
  <si>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</si>
  <si>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</si>
  <si>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</si>
  <si>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</si>
  <si>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</si>
  <si>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</si>
  <si>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</si>
  <si>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</si>
  <si>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</si>
  <si>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</si>
  <si>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</si>
  <si>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</si>
  <si>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</si>
  <si>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</si>
  <si>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</si>
  <si>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</si>
  <si>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</si>
  <si>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</si>
  <si>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</si>
  <si>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</si>
  <si>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</si>
  <si>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</si>
  <si>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</si>
  <si>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</si>
  <si>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</si>
  <si>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</si>
  <si>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</si>
  <si>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</si>
  <si>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</si>
  <si>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</si>
  <si>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</si>
  <si>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</si>
  <si>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</si>
  <si>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</si>
  <si>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</si>
  <si>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</si>
  <si>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</si>
  <si>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</si>
  <si>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</si>
  <si>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</si>
  <si>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</si>
  <si>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</si>
  <si>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</si>
  <si>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</si>
  <si>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</si>
  <si>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</si>
  <si>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</si>
  <si>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</si>
  <si>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</si>
  <si>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</si>
  <si>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</si>
  <si>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</si>
  <si>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</si>
  <si>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</si>
  <si>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</si>
  <si>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</si>
  <si>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</si>
  <si>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</si>
  <si>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</si>
  <si>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</si>
  <si>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</si>
  <si>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</si>
  <si>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</si>
  <si>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</si>
  <si>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</si>
  <si>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</si>
  <si>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</si>
  <si>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</si>
  <si>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</si>
  <si>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</si>
  <si>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</si>
  <si>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</si>
  <si>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</si>
  <si>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</si>
  <si>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</si>
  <si>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</si>
  <si>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</si>
  <si>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</si>
  <si>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</si>
  <si>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</si>
  <si>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</si>
  <si>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</si>
  <si>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</si>
  <si>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</si>
  <si>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</si>
  <si>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</si>
  <si>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</si>
  <si>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</si>
  <si>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</si>
  <si>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</si>
  <si>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</si>
  <si>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</si>
  <si>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</si>
  <si>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</si>
  <si>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</si>
  <si>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</si>
  <si>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</si>
  <si>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</si>
  <si>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</si>
  <si>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</si>
  <si>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</si>
  <si>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</si>
  <si>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</si>
  <si>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</si>
  <si>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</si>
  <si>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</si>
  <si>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</si>
  <si>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</si>
  <si>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</si>
  <si>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</si>
  <si>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</si>
  <si>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</si>
  <si>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</si>
  <si>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</si>
  <si>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</si>
  <si>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</si>
  <si>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</si>
  <si>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</si>
  <si>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</si>
  <si>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</si>
  <si>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</si>
  <si>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</si>
  <si>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</si>
  <si>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</si>
  <si>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</si>
  <si>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</si>
  <si>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</si>
  <si>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</si>
  <si>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</si>
  <si>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</si>
  <si>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</si>
  <si>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</si>
  <si>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</si>
  <si>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</si>
  <si>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</si>
  <si>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</si>
  <si>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</si>
  <si>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</si>
  <si>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</si>
  <si>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</si>
  <si>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</si>
  <si>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</si>
  <si>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</si>
  <si>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</si>
  <si>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</si>
  <si>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</si>
  <si>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</si>
  <si>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</si>
  <si>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</si>
  <si>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</si>
  <si>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</si>
  <si>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</si>
  <si>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</si>
  <si>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</si>
  <si>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</si>
  <si>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</si>
  <si>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</si>
  <si>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</si>
  <si>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</si>
  <si>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</si>
  <si>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</si>
  <si>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</si>
  <si>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</si>
  <si>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</si>
  <si>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</si>
  <si>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</si>
  <si>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</si>
  <si>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</si>
  <si>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</si>
  <si>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</si>
  <si>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</si>
  <si>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</si>
  <si>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</si>
  <si>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</si>
  <si>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</si>
  <si>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</si>
  <si>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</si>
  <si>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</si>
  <si>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</si>
  <si>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</si>
  <si>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</si>
  <si>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</si>
  <si>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</si>
  <si>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</si>
  <si>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</si>
  <si>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</si>
  <si>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</si>
  <si>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</si>
  <si>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</si>
  <si>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</si>
  <si>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</si>
  <si>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</si>
  <si>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</si>
  <si>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</si>
  <si>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</si>
  <si>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</si>
  <si>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</si>
  <si>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</si>
  <si>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</si>
  <si>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</si>
  <si>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</si>
  <si>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</si>
  <si>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</si>
  <si>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</si>
  <si>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</si>
  <si>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</si>
  <si>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</si>
  <si>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</si>
  <si>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</si>
  <si>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</si>
  <si>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</si>
  <si>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</si>
  <si>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</si>
  <si>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</si>
  <si>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</si>
  <si>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</si>
  <si>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</si>
  <si>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</si>
  <si>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</si>
  <si>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</si>
  <si>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</si>
  <si>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</si>
  <si>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</si>
  <si>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</si>
  <si>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</si>
  <si>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</si>
  <si>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</si>
  <si>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</si>
  <si>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</si>
  <si>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</si>
  <si>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</si>
  <si>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</si>
  <si>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</si>
  <si>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</si>
  <si>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</si>
  <si>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</si>
  <si>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</si>
  <si>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</si>
  <si>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</si>
  <si>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</si>
  <si>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</si>
  <si>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</si>
  <si>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</si>
  <si>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</si>
  <si>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</si>
  <si>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</si>
  <si>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</si>
  <si>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</si>
  <si>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</si>
  <si>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</si>
  <si>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</si>
  <si>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</si>
  <si>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</si>
  <si>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</si>
  <si>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</si>
  <si>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</si>
  <si>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</si>
  <si>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</si>
  <si>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</si>
  <si>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</si>
  <si>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</si>
  <si>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</si>
  <si>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</si>
  <si>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</si>
  <si>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</si>
  <si>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</si>
  <si>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</si>
  <si>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</si>
  <si>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</si>
  <si>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</si>
  <si>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</si>
  <si>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</si>
  <si>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</si>
  <si>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</si>
  <si>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</si>
  <si>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</si>
  <si>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</si>
  <si>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</si>
  <si>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</si>
  <si>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</si>
  <si>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</si>
  <si>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</si>
  <si>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</si>
  <si>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</si>
  <si>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</si>
  <si>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</si>
  <si>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</si>
  <si>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</si>
  <si>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</si>
  <si>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</si>
  <si>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</si>
  <si>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</si>
  <si>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</si>
  <si>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</si>
  <si>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</si>
  <si>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</si>
  <si>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</si>
  <si>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</si>
  <si>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</si>
  <si>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</si>
  <si>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</si>
  <si>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</si>
  <si>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</si>
  <si>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</si>
  <si>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</si>
  <si>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</si>
  <si>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</si>
  <si>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</si>
  <si>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</si>
  <si>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</si>
  <si>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</si>
  <si>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</si>
  <si>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</si>
  <si>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</si>
  <si>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</si>
  <si>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</si>
  <si>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</si>
  <si>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</si>
  <si>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</si>
  <si>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</si>
  <si>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</si>
  <si>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</si>
  <si>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</si>
  <si>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</si>
  <si>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</si>
  <si>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</si>
  <si>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</si>
  <si>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</si>
  <si>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</si>
  <si>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</si>
  <si>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</si>
  <si>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</si>
  <si>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</si>
  <si>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</si>
  <si>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</si>
  <si>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</si>
  <si>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</si>
  <si>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</si>
  <si>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</si>
  <si>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</si>
  <si>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</si>
  <si>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</si>
  <si>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</si>
  <si>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</si>
  <si>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</si>
  <si>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</si>
  <si>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</si>
  <si>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</si>
  <si>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</si>
  <si>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</si>
  <si>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</si>
  <si>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</si>
  <si>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</si>
  <si>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</si>
  <si>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</si>
  <si>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</si>
  <si>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</si>
  <si>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</si>
  <si>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</si>
  <si>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</si>
  <si>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</si>
  <si>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</si>
  <si>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</si>
  <si>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</si>
  <si>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</si>
  <si>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</si>
  <si>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</si>
  <si>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</si>
  <si>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</si>
  <si>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</si>
  <si>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</si>
  <si>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</si>
  <si>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</si>
  <si>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</si>
  <si>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</si>
  <si>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</si>
  <si>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</si>
  <si>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</si>
  <si>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</si>
  <si>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</si>
  <si>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</si>
  <si>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</si>
  <si>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</si>
  <si>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</si>
  <si>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</si>
  <si>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</si>
  <si>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</si>
  <si>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</si>
  <si>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</si>
  <si>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</si>
  <si>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</si>
  <si>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</si>
  <si>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</si>
  <si>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</si>
  <si>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</si>
  <si>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</si>
  <si>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</si>
  <si>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</si>
  <si>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</si>
  <si>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</si>
  <si>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</si>
  <si>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</si>
  <si>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</si>
  <si>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</si>
  <si>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</si>
  <si>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</si>
  <si>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</si>
  <si>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</si>
  <si>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</si>
  <si>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</si>
  <si>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</si>
  <si>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</si>
  <si>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</si>
  <si>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</si>
  <si>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</si>
  <si>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</si>
  <si>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</si>
  <si>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</si>
  <si>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</si>
  <si>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</si>
  <si>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</si>
  <si>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</si>
  <si>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</si>
  <si>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</si>
  <si>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</si>
  <si>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</si>
  <si>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</si>
  <si>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</si>
  <si>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</si>
  <si>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</si>
  <si>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</si>
  <si>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</si>
  <si>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</si>
  <si>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</si>
  <si>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</si>
  <si>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</si>
  <si>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</si>
  <si>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</si>
  <si>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</si>
  <si>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</si>
  <si>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</si>
  <si>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</si>
  <si>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</si>
  <si>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</si>
  <si>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</si>
  <si>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</si>
  <si>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</si>
  <si>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</si>
  <si>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</si>
  <si>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</si>
  <si>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</si>
  <si>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</si>
  <si>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</si>
  <si>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</si>
  <si>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</si>
  <si>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</si>
  <si>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</si>
  <si>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</si>
  <si>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</si>
  <si>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</si>
  <si>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</si>
  <si>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</si>
  <si>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</si>
  <si>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</si>
  <si>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</si>
  <si>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</si>
  <si>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</si>
  <si>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</si>
  <si>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</si>
  <si>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</si>
  <si>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</si>
  <si>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</si>
  <si>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</si>
  <si>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</si>
  <si>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</si>
  <si>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</si>
  <si>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</si>
  <si>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</si>
  <si>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</si>
  <si>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</si>
  <si>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</si>
  <si>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</si>
  <si>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</si>
  <si>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</si>
  <si>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</si>
  <si>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</si>
  <si>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</si>
  <si>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</si>
  <si>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</si>
  <si>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</si>
  <si>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</si>
  <si>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</si>
  <si>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</si>
  <si>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</si>
  <si>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</si>
  <si>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</si>
  <si>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</si>
  <si>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</si>
  <si>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</si>
  <si>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</si>
  <si>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</si>
  <si>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</si>
  <si>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</si>
  <si>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</si>
  <si>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</si>
  <si>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</si>
  <si>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</si>
  <si>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</si>
  <si>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</si>
  <si>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</si>
  <si>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</si>
  <si>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</si>
  <si>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</si>
  <si>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</si>
  <si>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</si>
  <si>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</si>
  <si>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</si>
  <si>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</si>
  <si>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</si>
  <si>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</si>
  <si>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</si>
  <si>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</si>
  <si>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</si>
  <si>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</si>
  <si>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</si>
  <si>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</si>
  <si>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</si>
  <si>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</si>
  <si>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</si>
  <si>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</si>
  <si>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</si>
  <si>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</si>
  <si>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</si>
  <si>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</si>
  <si>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</si>
  <si>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</si>
  <si>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</si>
  <si>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</si>
  <si>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</si>
  <si>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</si>
  <si>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</si>
  <si>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</si>
  <si>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</si>
  <si>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</si>
  <si>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</si>
  <si>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</si>
  <si>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</si>
  <si>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</si>
  <si>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</si>
  <si>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</si>
  <si>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</si>
  <si>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</si>
  <si>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</si>
  <si>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</si>
  <si>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</si>
  <si>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</si>
  <si>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</si>
  <si>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</si>
  <si>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</si>
  <si>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</si>
  <si>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</si>
  <si>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</si>
  <si>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</si>
  <si>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</si>
  <si>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</si>
  <si>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</si>
  <si>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</si>
  <si>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</si>
  <si>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</si>
  <si>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</si>
  <si>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</si>
  <si>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</si>
  <si>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</si>
  <si>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</si>
  <si>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</si>
  <si>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</si>
  <si>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</si>
  <si>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</si>
  <si>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</si>
  <si>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</si>
  <si>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</si>
  <si>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</si>
  <si>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</si>
  <si>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</si>
  <si>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</si>
  <si>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</si>
  <si>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</si>
  <si>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</si>
  <si>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</si>
  <si>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</si>
  <si>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</si>
  <si>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</si>
  <si>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</si>
  <si>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</si>
  <si>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</si>
  <si>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</si>
  <si>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</si>
  <si>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</si>
  <si>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</si>
  <si>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</si>
  <si>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</si>
  <si>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</si>
  <si>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</si>
  <si>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</si>
  <si>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</si>
  <si>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</si>
  <si>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</si>
  <si>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</si>
  <si>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</si>
  <si>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</si>
  <si>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</si>
  <si>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</si>
  <si>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</si>
  <si>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</si>
  <si>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</si>
  <si>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</si>
  <si>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</si>
  <si>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</si>
  <si>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</si>
  <si>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</si>
  <si>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</si>
  <si>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</si>
  <si>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</si>
  <si>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</si>
  <si>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</si>
  <si>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</si>
  <si>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</si>
  <si>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</si>
  <si>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</si>
  <si>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</si>
  <si>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</si>
  <si>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</si>
  <si>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</si>
  <si>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</si>
  <si>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</si>
  <si>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</si>
  <si>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</si>
  <si>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</si>
  <si>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</si>
  <si>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</si>
  <si>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</si>
  <si>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</si>
  <si>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</si>
  <si>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</si>
  <si>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</si>
  <si>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</si>
  <si>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</si>
  <si>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</si>
  <si>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</si>
  <si>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</si>
  <si>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</si>
  <si>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</si>
  <si>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</si>
  <si>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</si>
  <si>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</si>
  <si>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</si>
  <si>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</si>
  <si>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</si>
  <si>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</si>
  <si>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</si>
  <si>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</si>
  <si>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</si>
  <si>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</si>
  <si>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</si>
  <si>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</si>
  <si>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</si>
  <si>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</si>
  <si>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</si>
  <si>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</si>
  <si>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</si>
  <si>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</si>
  <si>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</si>
  <si>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</si>
  <si>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</si>
  <si>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</si>
  <si>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</si>
  <si>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</si>
  <si>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</si>
  <si>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</si>
  <si>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</si>
  <si>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</si>
  <si>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</si>
  <si>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</si>
  <si>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</si>
  <si>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</si>
  <si>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</si>
  <si>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</si>
  <si>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</si>
  <si>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</si>
  <si>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</si>
  <si>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</si>
  <si>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</si>
  <si>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</si>
  <si>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</si>
  <si>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</si>
  <si>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</si>
  <si>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</si>
  <si>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</si>
  <si>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</si>
  <si>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</si>
  <si>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</si>
  <si>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</si>
  <si>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</si>
  <si>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</si>
  <si>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</si>
  <si>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</si>
  <si>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</si>
  <si>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</si>
  <si>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</si>
  <si>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</si>
  <si>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</si>
  <si>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</si>
  <si>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</si>
  <si>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</si>
  <si>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</si>
  <si>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</si>
  <si>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</si>
  <si>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</si>
  <si>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</si>
  <si>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</si>
  <si>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</si>
  <si>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</si>
  <si>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</si>
  <si>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</si>
  <si>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</si>
  <si>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</si>
  <si>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</si>
  <si>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</si>
  <si>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</si>
  <si>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</si>
  <si>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</si>
  <si>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</si>
  <si>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</si>
  <si>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</si>
  <si>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</si>
  <si>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</si>
  <si>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</si>
  <si>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</si>
  <si>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</si>
  <si>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</si>
  <si>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</si>
  <si>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</si>
  <si>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</si>
  <si>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</si>
  <si>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</si>
  <si>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</si>
  <si>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</si>
  <si>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</si>
  <si>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</si>
  <si>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</si>
  <si>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</si>
  <si>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</si>
  <si>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</si>
  <si>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</si>
  <si>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</si>
  <si>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</si>
  <si>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</si>
  <si>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</si>
  <si>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</si>
  <si>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</si>
  <si>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</si>
  <si>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</si>
  <si>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</si>
  <si>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</si>
  <si>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</si>
  <si>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</si>
  <si>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</si>
  <si>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</si>
  <si>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</si>
  <si>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</si>
  <si>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</si>
  <si>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</si>
  <si>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</si>
  <si>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</si>
  <si>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</si>
  <si>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</si>
  <si>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</si>
  <si>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</si>
  <si>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</si>
  <si>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</si>
  <si>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</si>
  <si>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</si>
  <si>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</si>
  <si>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</si>
  <si>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</si>
  <si>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</si>
  <si>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</si>
  <si>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</si>
  <si>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</si>
  <si>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</si>
  <si>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</si>
  <si>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</si>
  <si>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</si>
  <si>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</si>
  <si>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</si>
  <si>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</si>
  <si>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</si>
  <si>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</si>
  <si>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</si>
  <si>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</si>
  <si>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</si>
  <si>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</si>
  <si>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</si>
  <si>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</si>
  <si>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</si>
  <si>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</si>
  <si>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</si>
  <si>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</si>
  <si>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</si>
  <si>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</si>
  <si>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</si>
  <si>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</si>
  <si>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</si>
  <si>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</si>
  <si>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</si>
  <si>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</si>
  <si>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</si>
  <si>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</si>
  <si>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</si>
  <si>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</si>
  <si>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</si>
  <si>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</si>
  <si>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</si>
  <si>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</si>
  <si>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</si>
  <si>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</si>
  <si>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</si>
  <si>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</si>
  <si>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</si>
  <si>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</si>
  <si>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</si>
  <si>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</si>
  <si>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</si>
  <si>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</si>
  <si>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</si>
  <si>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</si>
  <si>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</si>
  <si>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</si>
  <si>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</si>
  <si>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</si>
  <si>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</si>
  <si>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</si>
  <si>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</si>
  <si>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</si>
  <si>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</si>
  <si>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</si>
  <si>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</si>
  <si>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</si>
  <si>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</si>
  <si>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</si>
  <si>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</si>
  <si>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</si>
  <si>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</si>
  <si>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</si>
  <si>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</si>
  <si>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</si>
  <si>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</si>
  <si>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</si>
  <si>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</si>
  <si>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</si>
  <si>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</si>
  <si>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</si>
  <si>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</si>
  <si>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</si>
  <si>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</si>
  <si>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</si>
  <si>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</si>
  <si>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</si>
  <si>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</si>
  <si>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</si>
  <si>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</si>
  <si>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</si>
  <si>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</si>
  <si>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</si>
  <si>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</si>
  <si>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</si>
  <si>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</si>
  <si>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</si>
  <si>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</si>
  <si>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</si>
  <si>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</si>
  <si>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</si>
  <si>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</si>
  <si>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</si>
  <si>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</si>
  <si>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</si>
  <si>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</si>
  <si>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</si>
  <si>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</si>
  <si>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</si>
  <si>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</si>
  <si>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</si>
  <si>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</si>
  <si>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</si>
  <si>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</si>
  <si>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</si>
  <si>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</si>
  <si>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</si>
  <si>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</si>
  <si>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</si>
  <si>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</si>
  <si>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</si>
  <si>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</si>
  <si>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</si>
  <si>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</si>
  <si>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</si>
  <si>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</si>
  <si>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</si>
  <si>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</si>
  <si>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</si>
  <si>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</si>
  <si>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</si>
  <si>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</si>
  <si>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</si>
  <si>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</si>
  <si>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</si>
  <si>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</si>
  <si>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</si>
  <si>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</si>
  <si>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</si>
  <si>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</si>
  <si>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</si>
  <si>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</si>
  <si>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</si>
  <si>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</si>
  <si>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</si>
  <si>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</si>
  <si>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</si>
  <si>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</si>
  <si>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</si>
  <si>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</si>
  <si>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</si>
  <si>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</si>
  <si>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</si>
  <si>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</si>
  <si>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</si>
  <si>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</si>
  <si>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</si>
  <si>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</si>
  <si>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</si>
  <si>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</si>
  <si>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</si>
  <si>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</si>
  <si>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</si>
  <si>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</si>
  <si>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</si>
  <si>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</si>
  <si>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</si>
  <si>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</si>
  <si>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</si>
  <si>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</si>
  <si>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</si>
  <si>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</si>
  <si>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</si>
  <si>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</si>
  <si>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</si>
  <si>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</si>
  <si>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</si>
  <si>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</si>
  <si>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</si>
  <si>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</si>
  <si>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</si>
  <si>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</si>
  <si>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</si>
  <si>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</si>
  <si>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</si>
  <si>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</si>
  <si>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</si>
  <si>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</si>
  <si>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</si>
  <si>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</si>
  <si>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</si>
  <si>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</si>
  <si>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</si>
  <si>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</si>
  <si>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</si>
  <si>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</si>
  <si>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</si>
  <si>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</si>
  <si>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</si>
  <si>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</si>
  <si>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</si>
  <si>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</si>
  <si>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</si>
  <si>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</si>
  <si>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</si>
  <si>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</si>
  <si>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</si>
  <si>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</si>
  <si>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</si>
  <si>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</si>
  <si>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</si>
  <si>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</si>
  <si>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</si>
  <si>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</si>
  <si>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</si>
  <si>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</si>
  <si>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</si>
  <si>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</si>
  <si>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</si>
  <si>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</si>
  <si>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</si>
  <si>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</si>
  <si>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</si>
  <si>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</si>
  <si>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</si>
  <si>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</si>
  <si>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</si>
  <si>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</si>
  <si>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</si>
  <si>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</si>
  <si>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</si>
  <si>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</si>
  <si>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</si>
  <si>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</si>
  <si>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</si>
  <si>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</si>
  <si>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</si>
  <si>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</si>
  <si>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</si>
  <si>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</si>
  <si>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</si>
  <si>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</si>
  <si>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</si>
  <si>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</si>
  <si>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</si>
  <si>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</si>
  <si>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</si>
  <si>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</si>
  <si>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</si>
  <si>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</si>
  <si>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</si>
  <si>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</si>
  <si>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</si>
  <si>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</si>
  <si>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</si>
  <si>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</si>
  <si>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</si>
  <si>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</si>
  <si>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</si>
  <si>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</si>
  <si>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</si>
  <si>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</si>
  <si>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</si>
  <si>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</si>
  <si>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</si>
  <si>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</si>
  <si>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</si>
  <si>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</si>
  <si>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</si>
  <si>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</si>
  <si>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</si>
  <si>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</si>
  <si>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</si>
  <si>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</si>
  <si>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</si>
  <si>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</si>
  <si>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</si>
  <si>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</si>
  <si>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</si>
  <si>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</si>
  <si>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</si>
  <si>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</si>
  <si>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</si>
  <si>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</si>
  <si>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</si>
  <si>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</si>
  <si>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</si>
  <si>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</si>
  <si>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</si>
  <si>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</si>
  <si>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</si>
  <si>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</si>
  <si>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</si>
  <si>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</si>
  <si>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</si>
  <si>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</si>
  <si>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</si>
  <si>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</si>
  <si>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</si>
  <si>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</si>
  <si>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</si>
  <si>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</si>
  <si>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</si>
  <si>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</si>
  <si>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</si>
  <si>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</si>
  <si>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</si>
  <si>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</si>
  <si>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</si>
  <si>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</si>
  <si>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</si>
  <si>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</si>
  <si>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</si>
  <si>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</si>
  <si>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</si>
  <si>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</si>
  <si>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</si>
  <si>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</si>
  <si>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</si>
  <si>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</si>
  <si>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</si>
  <si>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</si>
  <si>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</si>
  <si>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</si>
  <si>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</si>
  <si>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</si>
  <si>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</si>
  <si>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</si>
  <si>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</si>
  <si>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</si>
  <si>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</si>
  <si>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</si>
  <si>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</si>
  <si>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</si>
  <si>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</si>
  <si>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</si>
  <si>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</si>
  <si>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</si>
  <si>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</si>
  <si>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</si>
  <si>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</si>
  <si>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</si>
  <si>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</si>
  <si>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</si>
  <si>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</si>
  <si>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</si>
  <si>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</si>
  <si>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</si>
  <si>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</si>
  <si>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</si>
  <si>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</si>
  <si>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</si>
  <si>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</si>
  <si>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</si>
  <si>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</si>
  <si>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</si>
  <si>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</si>
  <si>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</si>
  <si>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</si>
  <si>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</si>
  <si>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</si>
  <si>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</si>
  <si>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</si>
  <si>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</si>
  <si>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</si>
  <si>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</si>
  <si>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</si>
  <si>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</si>
  <si>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</si>
  <si>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</si>
  <si>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</si>
  <si>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</si>
  <si>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</si>
  <si>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</si>
  <si>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</si>
  <si>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</si>
  <si>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</si>
  <si>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</si>
  <si>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</si>
  <si>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</si>
  <si>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</si>
  <si>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</si>
  <si>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</si>
  <si>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</si>
  <si>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</si>
  <si>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</si>
  <si>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</si>
  <si>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</si>
  <si>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</si>
  <si>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</si>
  <si>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</si>
  <si>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</si>
  <si>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</si>
  <si>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</si>
  <si>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</si>
  <si>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</si>
  <si>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</si>
  <si>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</si>
  <si>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</si>
  <si>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</si>
  <si>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</si>
  <si>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</si>
  <si>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</si>
  <si>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</si>
  <si>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</si>
  <si>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</si>
  <si>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</si>
  <si>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</si>
  <si>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</si>
  <si>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</si>
  <si>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</si>
  <si>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</si>
  <si>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</si>
  <si>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</si>
  <si>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</si>
  <si>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</si>
  <si>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</si>
  <si>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</si>
  <si>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</si>
  <si>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</si>
  <si>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</si>
  <si>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</si>
  <si>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</si>
  <si>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</si>
  <si>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</si>
  <si>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</si>
  <si>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</si>
  <si>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</si>
  <si>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</si>
  <si>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</si>
  <si>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</si>
  <si>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</si>
  <si>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</si>
  <si>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</si>
  <si>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</si>
  <si>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</si>
  <si>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</si>
  <si>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</si>
  <si>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</si>
  <si>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</si>
  <si>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</si>
  <si>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</si>
  <si>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</si>
  <si>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</si>
  <si>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</si>
  <si>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</si>
  <si>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</si>
  <si>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</si>
  <si>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</si>
  <si>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</si>
  <si>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</si>
  <si>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</si>
  <si>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</si>
  <si>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</si>
  <si>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</si>
  <si>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</si>
  <si>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</si>
  <si>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</si>
  <si>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</si>
  <si>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</si>
  <si>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</si>
  <si>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</si>
  <si>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</si>
  <si>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</si>
  <si>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</si>
  <si>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</si>
  <si>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</si>
  <si>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</si>
  <si>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</si>
  <si>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</si>
  <si>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</si>
  <si>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</si>
  <si>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</si>
  <si>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</si>
  <si>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</si>
  <si>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</si>
  <si>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</si>
  <si>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</si>
  <si>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</si>
  <si>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</si>
  <si>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</si>
  <si>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</si>
  <si>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</si>
  <si>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</si>
  <si>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</si>
  <si>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</si>
  <si>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</si>
  <si>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</si>
  <si>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</si>
  <si>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</si>
  <si>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</si>
  <si>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</si>
  <si>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</si>
  <si>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</si>
  <si>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</si>
  <si>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</si>
  <si>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</si>
  <si>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</si>
  <si>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</si>
  <si>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</si>
  <si>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</si>
  <si>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</si>
  <si>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</si>
  <si>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</si>
  <si>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</si>
  <si>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</si>
  <si>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</si>
  <si>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</si>
  <si>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</si>
  <si>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</si>
  <si>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</si>
  <si>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</si>
  <si>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</si>
  <si>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</si>
  <si>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</si>
  <si>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</si>
  <si>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</si>
  <si>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</si>
  <si>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</si>
  <si>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</si>
  <si>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</si>
  <si>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</si>
  <si>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</si>
  <si>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</si>
  <si>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</si>
  <si>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</si>
  <si>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</si>
  <si>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</si>
  <si>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</si>
  <si>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</si>
  <si>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</si>
  <si>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</si>
  <si>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</si>
  <si>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</si>
  <si>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</si>
  <si>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</si>
  <si>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</si>
  <si>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</si>
  <si>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</si>
  <si>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</si>
  <si>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</si>
  <si>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</si>
  <si>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</si>
  <si>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</si>
  <si>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</si>
  <si>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</si>
  <si>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</si>
  <si>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</si>
  <si>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</si>
  <si>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</si>
  <si>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</si>
  <si>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</si>
  <si>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</si>
  <si>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</si>
  <si>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</si>
  <si>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</si>
  <si>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</si>
  <si>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</si>
  <si>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</si>
  <si>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</si>
  <si>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</si>
  <si>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</si>
  <si>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</si>
  <si>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</si>
  <si>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</si>
  <si>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</si>
  <si>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</si>
  <si>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</si>
  <si>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</si>
  <si>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</si>
  <si>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</si>
  <si>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</si>
  <si>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</si>
  <si>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</si>
  <si>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</si>
  <si>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</si>
  <si>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</si>
  <si>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</si>
  <si>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</si>
  <si>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</si>
  <si>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</si>
  <si>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</si>
  <si>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</si>
  <si>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</si>
  <si>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</si>
  <si>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</si>
  <si>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</si>
  <si>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</si>
  <si>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</si>
  <si>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</si>
  <si>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</si>
  <si>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</si>
  <si>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</si>
  <si>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</si>
  <si>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</si>
  <si>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</si>
  <si>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</si>
  <si>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</si>
  <si>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</si>
  <si>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</si>
  <si>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</si>
  <si>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</si>
  <si>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</si>
  <si>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</si>
  <si>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</si>
  <si>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</si>
  <si>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</si>
  <si>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</si>
  <si>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</si>
  <si>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</si>
  <si>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</si>
  <si>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</si>
  <si>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</si>
  <si>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</si>
  <si>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</si>
  <si>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</si>
  <si>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</si>
  <si>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</si>
  <si>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</si>
  <si>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</si>
  <si>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</si>
  <si>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</si>
  <si>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</si>
  <si>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</si>
  <si>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</si>
  <si>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</si>
  <si>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</si>
  <si>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</si>
  <si>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</si>
  <si>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</si>
  <si>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</si>
  <si>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</si>
  <si>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</si>
  <si>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</si>
  <si>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</si>
  <si>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</si>
  <si>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</si>
  <si>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</si>
  <si>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</si>
  <si>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</si>
  <si>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</si>
  <si>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</si>
  <si>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</si>
  <si>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</si>
  <si>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</si>
  <si>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</si>
  <si>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</si>
  <si>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</si>
  <si>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</si>
  <si>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</si>
  <si>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</si>
  <si>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</si>
  <si>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</si>
  <si>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</si>
  <si>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</si>
  <si>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</si>
  <si>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</si>
  <si>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</si>
  <si>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</si>
  <si>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</si>
  <si>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</si>
  <si>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</si>
  <si>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</si>
  <si>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</si>
  <si>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</si>
  <si>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</si>
  <si>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</si>
  <si>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</si>
  <si>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</si>
  <si>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</si>
  <si>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</si>
  <si>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</si>
  <si>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</si>
  <si>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</si>
  <si>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</si>
  <si>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</si>
  <si>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</si>
  <si>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</si>
  <si>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</si>
  <si>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</si>
  <si>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</si>
  <si>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</si>
  <si>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</si>
  <si>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</si>
  <si>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</si>
  <si>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</si>
  <si>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</si>
  <si>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</si>
  <si>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</si>
  <si>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</si>
  <si>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</si>
  <si>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</si>
  <si>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</si>
  <si>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</si>
  <si>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</si>
  <si>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</si>
  <si>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</si>
  <si>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</si>
  <si>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</si>
  <si>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</si>
  <si>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</si>
  <si>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</si>
  <si>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</si>
  <si>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</si>
  <si>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</si>
  <si>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</si>
  <si>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</si>
  <si>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</si>
  <si>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</si>
  <si>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</si>
  <si>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</si>
  <si>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</si>
  <si>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</si>
  <si>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</si>
  <si>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</si>
  <si>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</si>
  <si>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</si>
  <si>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</si>
  <si>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</si>
  <si>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</si>
  <si>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</si>
  <si>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</si>
  <si>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</si>
  <si>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</si>
  <si>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</si>
  <si>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</si>
  <si>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</si>
  <si>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</si>
  <si>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</si>
  <si>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</si>
  <si>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</si>
  <si>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</si>
  <si>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</si>
  <si>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</si>
  <si>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</si>
  <si>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</si>
  <si>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</si>
  <si>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</si>
  <si>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</si>
  <si>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</si>
  <si>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</si>
  <si>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</si>
  <si>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</si>
  <si>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</si>
  <si>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</si>
  <si>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</si>
  <si>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</si>
  <si>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</si>
  <si>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</si>
  <si>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</si>
  <si>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</si>
  <si>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</si>
  <si>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</si>
  <si>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</si>
  <si>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</si>
  <si>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</si>
  <si>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</si>
  <si>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</si>
  <si>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</si>
  <si>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</si>
  <si>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</si>
  <si>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</si>
  <si>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</si>
  <si>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</si>
  <si>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</si>
  <si>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</si>
  <si>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</si>
  <si>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</si>
  <si>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</si>
  <si>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</si>
  <si>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</si>
  <si>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</si>
  <si>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</si>
  <si>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</si>
  <si>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</si>
  <si>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</si>
  <si>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</si>
  <si>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</si>
  <si>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</si>
  <si>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</si>
  <si>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</si>
  <si>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</si>
  <si>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</si>
  <si>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</si>
  <si>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</si>
  <si>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</si>
  <si>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</si>
  <si>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</si>
  <si>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</si>
  <si>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</si>
  <si>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</si>
  <si>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</si>
  <si>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</si>
  <si>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</si>
  <si>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</si>
  <si>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</si>
  <si>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</si>
  <si>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</si>
  <si>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</si>
  <si>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</si>
  <si>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</si>
  <si>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</si>
  <si>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</si>
  <si>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</si>
  <si>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</si>
  <si>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</si>
  <si>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</si>
  <si>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</si>
  <si>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</si>
  <si>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</si>
  <si>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</si>
  <si>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</si>
  <si>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</si>
  <si>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</si>
  <si>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</si>
  <si>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</si>
  <si>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</si>
  <si>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</si>
  <si>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</si>
  <si>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</si>
  <si>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</si>
  <si>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</si>
  <si>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</si>
  <si>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</si>
  <si>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</si>
  <si>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</si>
  <si>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</si>
  <si>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</si>
  <si>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</si>
  <si>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</si>
  <si>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</si>
  <si>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</si>
  <si>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</si>
  <si>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</si>
  <si>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</si>
  <si>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</si>
  <si>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</si>
  <si>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</si>
  <si>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</si>
  <si>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</si>
  <si>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</si>
  <si>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</si>
  <si>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</si>
  <si>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</si>
  <si>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</si>
  <si>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</si>
  <si>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</si>
  <si>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</si>
  <si>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</si>
  <si>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</si>
  <si>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</si>
  <si>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</si>
  <si>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</si>
  <si>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</si>
  <si>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</si>
  <si>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</si>
  <si>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</si>
  <si>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</si>
  <si>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</si>
  <si>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</si>
  <si>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</si>
  <si>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</si>
  <si>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</si>
  <si>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</si>
  <si>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</si>
  <si>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</si>
  <si>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</si>
  <si>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</si>
  <si>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</si>
  <si>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</si>
  <si>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</si>
  <si>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</si>
  <si>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</si>
  <si>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</si>
  <si>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</si>
  <si>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</si>
  <si>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</si>
  <si>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</si>
  <si>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</si>
  <si>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</si>
  <si>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</si>
  <si>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</si>
  <si>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</si>
  <si>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</si>
  <si>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</si>
  <si>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</si>
  <si>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</si>
  <si>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</si>
  <si>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</si>
  <si>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</si>
  <si>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</si>
  <si>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</si>
  <si>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</si>
  <si>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</si>
  <si>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</si>
  <si>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</si>
  <si>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</si>
  <si>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</si>
  <si>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</si>
  <si>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</si>
  <si>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</si>
  <si>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</si>
  <si>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</si>
  <si>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</si>
  <si>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</si>
  <si>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</si>
  <si>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</si>
  <si>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</si>
  <si>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</si>
  <si>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</si>
  <si>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</si>
  <si>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</si>
  <si>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</si>
  <si>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</si>
  <si>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</si>
  <si>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</si>
  <si>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</si>
  <si>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</si>
  <si>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</si>
  <si>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</si>
  <si>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</si>
  <si>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</si>
  <si>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</si>
  <si>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</si>
  <si>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</si>
  <si>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</si>
  <si>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</si>
  <si>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</si>
  <si>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</si>
  <si>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</si>
  <si>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</si>
  <si>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</si>
  <si>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</si>
  <si>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</si>
  <si>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</si>
  <si>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</si>
  <si>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</si>
  <si>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</si>
  <si>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</si>
  <si>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</si>
  <si>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</si>
  <si>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</si>
  <si>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</si>
  <si>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</si>
  <si>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</si>
  <si>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</si>
  <si>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</si>
  <si>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</si>
  <si>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</si>
  <si>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</si>
  <si>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</si>
  <si>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</si>
  <si>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</si>
  <si>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</si>
  <si>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</si>
  <si>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</si>
  <si>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</si>
  <si>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</si>
  <si>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</si>
  <si>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</si>
  <si>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</si>
  <si>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</si>
  <si>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</si>
  <si>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</si>
  <si>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</si>
  <si>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</si>
  <si>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</si>
  <si>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</si>
  <si>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</si>
  <si>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</si>
  <si>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</si>
  <si>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</si>
  <si>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</si>
  <si>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</si>
  <si>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</si>
  <si>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</si>
  <si>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</si>
  <si>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</si>
  <si>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</si>
  <si>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</si>
  <si>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</si>
  <si>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</si>
  <si>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</si>
  <si>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</si>
  <si>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</si>
  <si>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</si>
  <si>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</si>
  <si>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</si>
  <si>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</si>
  <si>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</si>
  <si>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</si>
  <si>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</si>
  <si>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</si>
  <si>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</si>
  <si>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</si>
  <si>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</si>
  <si>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</si>
  <si>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</si>
  <si>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</si>
  <si>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</si>
  <si>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</si>
  <si>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</si>
  <si>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</si>
  <si>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</si>
  <si>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</si>
  <si>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</si>
  <si>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</si>
  <si>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</si>
  <si>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</si>
  <si>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</si>
  <si>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</si>
  <si>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</si>
  <si>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</si>
  <si>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</si>
  <si>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</si>
  <si>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</si>
  <si>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</si>
  <si>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</si>
  <si>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</si>
  <si>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</si>
  <si>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</si>
  <si>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</si>
  <si>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</si>
  <si>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</si>
  <si>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</si>
  <si>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</si>
  <si>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</si>
  <si>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</si>
  <si>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</si>
  <si>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</si>
  <si>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</si>
  <si>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</si>
  <si>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</si>
  <si>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</si>
  <si>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</si>
  <si>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</si>
  <si>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</si>
  <si>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</si>
  <si>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</si>
  <si>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</si>
  <si>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</si>
  <si>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</si>
  <si>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</si>
  <si>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</si>
  <si>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</si>
  <si>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</si>
  <si>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</si>
  <si>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</si>
  <si>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</si>
  <si>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</si>
  <si>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</si>
  <si>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</si>
  <si>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</si>
  <si>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</si>
  <si>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</si>
  <si>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</si>
  <si>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</si>
  <si>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</si>
  <si>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</si>
  <si>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</si>
  <si>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</si>
  <si>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</si>
  <si>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</si>
  <si>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</si>
  <si>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</si>
  <si>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</si>
  <si>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</si>
  <si>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</si>
  <si>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</si>
  <si>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</si>
  <si>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</si>
  <si>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</si>
  <si>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</si>
  <si>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</si>
  <si>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</si>
  <si>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</si>
  <si>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</si>
  <si>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</si>
  <si>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</si>
  <si>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</si>
  <si>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</si>
  <si>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</si>
  <si>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</si>
  <si>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</si>
  <si>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</si>
  <si>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</si>
  <si>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</si>
  <si>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</si>
  <si>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</si>
  <si>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</si>
  <si>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</si>
  <si>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</si>
  <si>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</si>
  <si>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</si>
  <si>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</si>
  <si>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</si>
  <si>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</si>
  <si>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</si>
  <si>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</si>
  <si>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</si>
  <si>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</si>
  <si>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</si>
  <si>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</si>
  <si>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</si>
  <si>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</si>
  <si>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</si>
  <si>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</si>
  <si>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</si>
  <si>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</si>
  <si>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</si>
  <si>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</si>
  <si>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</si>
  <si>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</si>
  <si>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</si>
  <si>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</si>
  <si>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</si>
  <si>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</si>
  <si>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</si>
  <si>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</si>
  <si>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</si>
  <si>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</si>
  <si>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</si>
  <si>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</si>
  <si>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</si>
  <si>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</si>
  <si>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</si>
  <si>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</si>
  <si>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</si>
  <si>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</si>
  <si>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</si>
  <si>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</si>
  <si>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</si>
  <si>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</si>
  <si>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</si>
  <si>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</si>
  <si>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</si>
  <si>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</si>
  <si>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</si>
  <si>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</si>
  <si>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</si>
  <si>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</si>
  <si>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</si>
  <si>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</si>
  <si>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</si>
  <si>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</si>
  <si>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</si>
  <si>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</si>
  <si>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</si>
  <si>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</si>
  <si>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</si>
  <si>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</si>
  <si>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</si>
  <si>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</si>
  <si>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</si>
  <si>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</si>
  <si>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</si>
  <si>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</si>
  <si>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</si>
  <si>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</si>
  <si>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</si>
  <si>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</si>
  <si>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</si>
  <si>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</si>
  <si>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</si>
  <si>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</si>
  <si>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</si>
  <si>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</si>
  <si>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</si>
  <si>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</si>
  <si>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</si>
  <si>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</si>
  <si>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</si>
  <si>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</si>
  <si>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</si>
  <si>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</si>
  <si>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</si>
  <si>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</si>
  <si>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</si>
  <si>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</si>
  <si>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</si>
  <si>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</si>
  <si>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</si>
  <si>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</si>
  <si>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</si>
  <si>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</si>
  <si>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</si>
  <si>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</si>
  <si>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</si>
  <si>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</si>
  <si>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</si>
  <si>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</si>
  <si>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</si>
  <si>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</si>
  <si>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</si>
  <si>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</si>
  <si>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</si>
  <si>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</si>
  <si>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</si>
  <si>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</si>
  <si>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</si>
  <si>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</si>
  <si>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</si>
  <si>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</si>
  <si>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</si>
  <si>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</si>
  <si>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</si>
  <si>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</si>
  <si>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</si>
  <si>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</si>
  <si>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</si>
  <si>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</si>
  <si>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</si>
  <si>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</si>
  <si>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</si>
  <si>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</si>
  <si>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</si>
  <si>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</si>
  <si>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</si>
  <si>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</si>
  <si>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</si>
  <si>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</si>
  <si>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</si>
  <si>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</si>
  <si>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</si>
  <si>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</si>
  <si>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</si>
  <si>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</si>
  <si>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</si>
  <si>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</si>
  <si>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</si>
  <si>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</si>
  <si>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</si>
  <si>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</si>
  <si>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</si>
  <si>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</si>
  <si>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</si>
  <si>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</si>
  <si>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</si>
  <si>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</si>
  <si>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</si>
  <si>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</si>
  <si>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</si>
  <si>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</si>
  <si>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</si>
  <si>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</si>
  <si>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</si>
  <si>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</si>
  <si>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</si>
  <si>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</si>
  <si>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</si>
  <si>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</si>
  <si>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</si>
  <si>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</si>
  <si>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</si>
  <si>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</si>
  <si>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</si>
  <si>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</si>
  <si>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</si>
  <si>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</si>
  <si>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</si>
  <si>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</si>
  <si>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</si>
  <si>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</si>
  <si>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</si>
  <si>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</si>
  <si>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</si>
  <si>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</si>
  <si>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</si>
  <si>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</si>
  <si>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</si>
  <si>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</si>
  <si>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</si>
  <si>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</si>
  <si>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</si>
  <si>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</si>
  <si>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</si>
  <si>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</si>
  <si>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</si>
  <si>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</si>
  <si>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</si>
  <si>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</si>
  <si>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</si>
  <si>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</si>
  <si>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</si>
  <si>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</si>
  <si>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</si>
  <si>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</si>
  <si>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</si>
  <si>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</si>
  <si>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</si>
  <si>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</si>
  <si>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</si>
  <si>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</si>
  <si>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</si>
  <si>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</si>
  <si>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</si>
  <si>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</si>
  <si>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</si>
  <si>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</si>
  <si>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</si>
  <si>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</si>
  <si>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</si>
  <si>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</si>
  <si>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</si>
  <si>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</si>
  <si>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</si>
  <si>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</si>
  <si>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</si>
  <si>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</si>
  <si>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</si>
  <si>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</si>
  <si>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</si>
  <si>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</si>
  <si>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</si>
  <si>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</si>
  <si>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</si>
  <si>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</si>
  <si>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</si>
  <si>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</si>
  <si>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</si>
  <si>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</si>
  <si>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</si>
  <si>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</si>
  <si>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</si>
  <si>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</si>
  <si>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</si>
  <si>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</si>
  <si>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</si>
  <si>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</si>
  <si>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</si>
  <si>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</si>
  <si>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</si>
  <si>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</si>
  <si>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</si>
  <si>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</si>
  <si>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</si>
  <si>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</si>
  <si>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</si>
  <si>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</si>
  <si>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</si>
  <si>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</si>
  <si>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</si>
  <si>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</si>
  <si>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</si>
  <si>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</si>
  <si>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</si>
  <si>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</si>
  <si>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</si>
  <si>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</si>
  <si>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</si>
  <si>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</si>
  <si>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</si>
  <si>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</si>
  <si>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</si>
  <si>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</si>
  <si>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</si>
  <si>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</si>
  <si>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</si>
  <si>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</si>
  <si>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</si>
  <si>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</si>
  <si>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</si>
  <si>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</si>
  <si>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</si>
  <si>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</si>
  <si>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</si>
  <si>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</si>
  <si>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</si>
  <si>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</si>
  <si>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</si>
  <si>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</si>
  <si>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</si>
  <si>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</si>
  <si>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</si>
  <si>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</si>
  <si>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</si>
  <si>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</si>
  <si>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</si>
  <si>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</si>
  <si>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</si>
  <si>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</si>
  <si>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</si>
  <si>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</si>
  <si>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</si>
  <si>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</si>
  <si>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</si>
  <si>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</si>
  <si>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</si>
  <si>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</si>
  <si>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</si>
  <si>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</si>
  <si>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</si>
  <si>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</si>
  <si>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</si>
  <si>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</si>
  <si>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</si>
  <si>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</si>
  <si>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</si>
  <si>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</si>
  <si>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</si>
  <si>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</si>
  <si>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</si>
  <si>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</si>
  <si>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</si>
  <si>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</si>
  <si>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</si>
  <si>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</si>
  <si>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</si>
  <si>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</si>
  <si>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</si>
  <si>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</si>
  <si>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</si>
  <si>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</si>
  <si>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</si>
  <si>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</si>
  <si>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</si>
  <si>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</si>
  <si>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</si>
  <si>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</si>
  <si>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</si>
  <si>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</si>
  <si>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</si>
  <si>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</si>
  <si>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</si>
  <si>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</si>
  <si>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</si>
  <si>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</si>
  <si>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</si>
  <si>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</si>
  <si>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</si>
  <si>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</si>
  <si>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</si>
  <si>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</si>
  <si>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</si>
  <si>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</si>
  <si>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</si>
  <si>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</si>
  <si>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</si>
  <si>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</si>
  <si>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</si>
  <si>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</si>
  <si>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</si>
  <si>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</si>
  <si>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</si>
  <si>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</si>
  <si>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</si>
  <si>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</si>
  <si>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</si>
  <si>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</si>
  <si>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</si>
  <si>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</si>
  <si>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</si>
  <si>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</si>
  <si>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</si>
  <si>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</si>
  <si>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</si>
  <si>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</si>
  <si>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</si>
  <si>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</si>
  <si>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</si>
  <si>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</si>
  <si>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</si>
  <si>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</si>
  <si>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</si>
  <si>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</si>
  <si>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</si>
  <si>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</si>
  <si>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</si>
  <si>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</si>
  <si>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</si>
  <si>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</si>
  <si>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</si>
  <si>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</si>
  <si>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</si>
  <si>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</si>
  <si>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</si>
  <si>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</si>
  <si>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</si>
  <si>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</si>
  <si>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</si>
  <si>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</si>
  <si>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</si>
  <si>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</si>
  <si>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</si>
  <si>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</si>
  <si>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</si>
  <si>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</si>
  <si>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</si>
  <si>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</si>
  <si>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</si>
  <si>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</si>
  <si>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</si>
  <si>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</si>
  <si>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</si>
  <si>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</si>
  <si>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</si>
  <si>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</si>
  <si>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</si>
  <si>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</si>
  <si>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</si>
  <si>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</si>
  <si>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</si>
  <si>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</si>
  <si>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</si>
  <si>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</si>
  <si>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</si>
  <si>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</si>
  <si>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</si>
  <si>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</si>
  <si>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</si>
  <si>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</si>
  <si>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</si>
  <si>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</si>
  <si>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</si>
  <si>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</si>
  <si>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</si>
  <si>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</si>
  <si>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</si>
  <si>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</si>
  <si>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</si>
  <si>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</si>
  <si>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</si>
  <si>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</si>
  <si>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</si>
  <si>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</si>
  <si>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</si>
  <si>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</si>
  <si>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</si>
  <si>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</si>
  <si>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</si>
  <si>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</si>
  <si>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</si>
  <si>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</si>
  <si>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</si>
  <si>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</si>
  <si>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</si>
  <si>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</si>
  <si>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</si>
  <si>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</si>
  <si>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</si>
  <si>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</si>
  <si>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</si>
  <si>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</si>
  <si>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</si>
  <si>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</si>
  <si>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</si>
  <si>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</si>
  <si>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</si>
  <si>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</si>
  <si>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</si>
  <si>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</si>
  <si>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</si>
  <si>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</si>
  <si>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</si>
  <si>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</si>
  <si>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</si>
  <si>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</si>
  <si>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</si>
  <si>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</si>
  <si>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</si>
  <si>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</si>
  <si>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</si>
  <si>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</si>
  <si>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</si>
  <si>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</si>
  <si>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</si>
  <si>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</si>
  <si>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</si>
  <si>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</si>
  <si>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</si>
  <si>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</si>
  <si>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</si>
  <si>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</si>
  <si>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</si>
  <si>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</si>
  <si>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</si>
  <si>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</si>
  <si>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</si>
  <si>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</si>
  <si>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</si>
  <si>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</si>
  <si>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</si>
  <si>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</si>
  <si>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</si>
  <si>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</si>
  <si>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</si>
  <si>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</si>
  <si>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</si>
  <si>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</si>
  <si>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</si>
  <si>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</si>
  <si>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</si>
  <si>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</si>
  <si>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</si>
  <si>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</si>
  <si>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</si>
  <si>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</si>
  <si>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</si>
  <si>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</si>
  <si>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</si>
  <si>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</si>
  <si>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</si>
  <si>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</si>
  <si>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</si>
  <si>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</si>
  <si>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</si>
  <si>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</si>
  <si>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</si>
  <si>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</si>
  <si>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</si>
  <si>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</si>
  <si>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</si>
  <si>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</si>
  <si>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</si>
  <si>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</si>
  <si>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</si>
  <si>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</si>
  <si>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</si>
  <si>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</si>
  <si>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</si>
  <si>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</si>
  <si>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</si>
  <si>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</si>
  <si>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</si>
  <si>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</si>
  <si>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</si>
  <si>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</si>
  <si>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</si>
  <si>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</si>
  <si>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</si>
  <si>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</si>
  <si>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</si>
  <si>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</si>
  <si>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</si>
  <si>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</si>
  <si>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</si>
  <si>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</si>
  <si>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</si>
  <si>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</si>
  <si>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</si>
  <si>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</si>
  <si>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</si>
  <si>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</si>
  <si>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</si>
  <si>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</si>
  <si>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</si>
  <si>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</si>
  <si>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</si>
  <si>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</si>
  <si>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</si>
  <si>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</si>
  <si>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</si>
  <si>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</si>
  <si>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</si>
  <si>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</si>
  <si>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</si>
  <si>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</si>
  <si>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</si>
  <si>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</si>
  <si>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</si>
  <si>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</si>
  <si>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</si>
  <si>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</si>
  <si>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</si>
  <si>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</si>
  <si>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</si>
  <si>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</si>
  <si>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</si>
  <si>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</si>
  <si>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</si>
  <si>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</si>
  <si>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</si>
  <si>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</si>
  <si>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</si>
  <si>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</si>
  <si>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</si>
  <si>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</si>
  <si>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</si>
  <si>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</si>
  <si>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</si>
  <si>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</si>
  <si>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</si>
  <si>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</si>
  <si>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</si>
  <si>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</si>
  <si>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</si>
  <si>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</si>
  <si>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</si>
  <si>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</si>
  <si>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</si>
  <si>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</si>
  <si>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</si>
  <si>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</si>
  <si>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</si>
  <si>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</si>
  <si>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</si>
  <si>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</si>
  <si>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</si>
  <si>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</si>
  <si>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</si>
  <si>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</si>
  <si>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</si>
  <si>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</si>
  <si>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</si>
  <si>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</si>
  <si>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</si>
  <si>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</si>
  <si>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</si>
  <si>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</si>
  <si>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</si>
  <si>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</si>
  <si>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</si>
  <si>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</si>
  <si>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</si>
  <si>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</si>
  <si>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</si>
  <si>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</si>
  <si>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</si>
  <si>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</si>
  <si>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</si>
  <si>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</si>
  <si>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</si>
  <si>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</si>
  <si>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</si>
  <si>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</si>
  <si>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</si>
  <si>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</si>
  <si>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</si>
  <si>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</si>
  <si>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</si>
  <si>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</si>
  <si>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</si>
  <si>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</si>
  <si>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</si>
  <si>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</si>
  <si>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</si>
  <si>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</si>
  <si>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</si>
  <si>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</si>
  <si>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</si>
  <si>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</si>
  <si>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</si>
  <si>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</si>
  <si>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</si>
  <si>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</si>
  <si>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</si>
  <si>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</si>
  <si>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</si>
  <si>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</si>
  <si>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</si>
  <si>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</si>
  <si>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</si>
  <si>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</si>
  <si>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</si>
  <si>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</si>
  <si>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</si>
  <si>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</si>
  <si>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</si>
  <si>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</si>
  <si>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</si>
  <si>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</si>
  <si>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</si>
  <si>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</si>
  <si>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</si>
  <si>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</si>
  <si>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</si>
  <si>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</si>
  <si>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</si>
  <si>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</si>
  <si>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</si>
  <si>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</si>
  <si>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</si>
  <si>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</si>
  <si>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</si>
  <si>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</si>
  <si>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</si>
  <si>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</si>
  <si>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</si>
  <si>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</si>
  <si>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</si>
  <si>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</si>
  <si>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</si>
  <si>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</si>
  <si>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</si>
  <si>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</si>
  <si>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</si>
  <si>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</si>
  <si>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</si>
  <si>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</si>
  <si>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</si>
  <si>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</si>
  <si>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</si>
  <si>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</si>
  <si>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</si>
  <si>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</si>
  <si>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</si>
  <si>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</si>
  <si>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</si>
  <si>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</si>
  <si>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</si>
  <si>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</si>
  <si>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</si>
  <si>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</si>
  <si>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</si>
  <si>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</si>
  <si>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</si>
  <si>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</si>
  <si>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</si>
  <si>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</si>
  <si>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</si>
  <si>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</si>
  <si>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</si>
  <si>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</si>
  <si>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</si>
  <si>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</si>
  <si>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</si>
  <si>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</si>
  <si>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</si>
  <si>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</si>
  <si>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</si>
  <si>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</si>
  <si>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</si>
  <si>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</si>
  <si>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</si>
  <si>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</si>
  <si>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</si>
  <si>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</si>
  <si>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</si>
  <si>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</si>
  <si>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</si>
  <si>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</si>
  <si>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</si>
  <si>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</si>
  <si>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</si>
  <si>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</si>
  <si>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</si>
  <si>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</si>
  <si>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</si>
  <si>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</si>
  <si>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</si>
  <si>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</si>
  <si>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</si>
  <si>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</si>
  <si>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</si>
  <si>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</si>
  <si>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</si>
  <si>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</si>
  <si>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</si>
  <si>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</si>
  <si>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</si>
  <si>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</si>
  <si>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</si>
  <si>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</si>
  <si>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</si>
  <si>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</si>
  <si>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</si>
  <si>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</si>
  <si>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</si>
  <si>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</si>
  <si>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</si>
  <si>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</si>
  <si>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</si>
  <si>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</si>
  <si>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</si>
  <si>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</si>
  <si>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</si>
  <si>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</si>
  <si>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</si>
  <si>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</si>
  <si>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</si>
  <si>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</si>
  <si>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</si>
  <si>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</si>
  <si>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</si>
  <si>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</si>
  <si>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</si>
  <si>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</si>
  <si>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</si>
  <si>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</si>
  <si>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</si>
  <si>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</si>
  <si>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</si>
  <si>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</si>
  <si>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</si>
  <si>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</si>
  <si>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</si>
  <si>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</si>
  <si>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</si>
  <si>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</si>
  <si>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</si>
  <si>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</si>
  <si>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</si>
  <si>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</si>
  <si>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</si>
  <si>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</si>
  <si>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</si>
  <si>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</si>
  <si>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</si>
  <si>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</si>
  <si>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</si>
  <si>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</si>
  <si>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</si>
  <si>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</si>
  <si>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</si>
  <si>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</si>
  <si>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</si>
  <si>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</si>
  <si>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</si>
  <si>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</si>
  <si>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</si>
  <si>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</si>
  <si>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</si>
  <si>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</si>
  <si>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</si>
  <si>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</si>
  <si>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</si>
  <si>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</si>
  <si>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</si>
  <si>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</si>
  <si>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</si>
  <si>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</si>
  <si>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</si>
  <si>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</si>
  <si>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</si>
  <si>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</si>
  <si>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</si>
  <si>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</si>
  <si>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</si>
  <si>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</si>
  <si>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</si>
  <si>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</si>
  <si>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</si>
  <si>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</si>
  <si>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</si>
  <si>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</si>
  <si>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</si>
  <si>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</si>
  <si>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</si>
  <si>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</si>
  <si>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</si>
  <si>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</si>
  <si>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</si>
  <si>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</si>
  <si>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</si>
  <si>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</si>
  <si>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</si>
  <si>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</si>
  <si>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</si>
  <si>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</si>
  <si>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</si>
  <si>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</si>
  <si>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</si>
  <si>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</si>
  <si>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</si>
  <si>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</si>
  <si>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</si>
  <si>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</si>
  <si>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</si>
  <si>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</si>
  <si>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</si>
  <si>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</si>
  <si>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</si>
  <si>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</si>
  <si>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</si>
  <si>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</si>
  <si>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</si>
  <si>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</si>
  <si>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</si>
  <si>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</si>
  <si>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</si>
  <si>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</si>
  <si>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</si>
  <si>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</si>
  <si>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</si>
  <si>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</si>
  <si>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</si>
  <si>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</si>
  <si>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</si>
  <si>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</si>
  <si>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</si>
  <si>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</si>
  <si>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</si>
  <si>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</si>
  <si>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</si>
  <si>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</si>
  <si>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</si>
  <si>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</si>
  <si>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</si>
  <si>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</si>
  <si>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</si>
  <si>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</si>
  <si>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</si>
  <si>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</si>
  <si>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</si>
  <si>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</si>
  <si>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</si>
  <si>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</si>
  <si>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</si>
  <si>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</si>
  <si>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</si>
  <si>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</si>
  <si>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</si>
  <si>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</si>
  <si>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</si>
  <si>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</si>
  <si>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</si>
  <si>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</si>
  <si>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</si>
  <si>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</si>
  <si>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</si>
  <si>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</si>
  <si>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</si>
  <si>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</si>
  <si>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</si>
  <si>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</si>
  <si>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</si>
  <si>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</si>
  <si>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</si>
  <si>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</si>
  <si>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</si>
  <si>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</si>
  <si>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</si>
  <si>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</si>
  <si>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</si>
  <si>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</si>
  <si>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</si>
  <si>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</si>
  <si>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</si>
  <si>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</si>
  <si>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</si>
  <si>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</si>
  <si>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</si>
  <si>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</si>
  <si>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</si>
  <si>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</si>
  <si>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</si>
  <si>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</si>
  <si>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</si>
  <si>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</si>
  <si>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</si>
  <si>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</si>
  <si>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</si>
  <si>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</si>
  <si>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</si>
  <si>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</si>
  <si>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</si>
  <si>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</si>
  <si>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</si>
  <si>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</si>
  <si>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</si>
  <si>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</si>
  <si>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</si>
  <si>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</si>
  <si>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</si>
  <si>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</si>
  <si>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</si>
  <si>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</si>
  <si>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</si>
  <si>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</si>
  <si>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</si>
  <si>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</si>
  <si>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</si>
  <si>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</si>
  <si>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</si>
  <si>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</si>
  <si>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</si>
  <si>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</si>
  <si>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</si>
  <si>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</si>
  <si>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</si>
  <si>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</si>
  <si>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</si>
  <si>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</si>
  <si>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</si>
  <si>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</si>
  <si>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</si>
  <si>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</si>
  <si>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</si>
  <si>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</si>
  <si>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</si>
  <si>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</si>
  <si>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</si>
  <si>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</si>
  <si>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</si>
  <si>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</si>
  <si>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</si>
  <si>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</si>
  <si>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</si>
  <si>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</si>
  <si>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</si>
  <si>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</si>
  <si>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</si>
  <si>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</si>
  <si>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</si>
  <si>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</si>
  <si>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</si>
  <si>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</si>
  <si>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</si>
  <si>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</si>
  <si>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</si>
  <si>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</si>
  <si>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</si>
  <si>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</si>
  <si>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</si>
  <si>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</si>
  <si>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</si>
  <si>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</si>
  <si>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</si>
  <si>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</si>
  <si>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</si>
  <si>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</si>
  <si>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</si>
  <si>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</si>
  <si>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</si>
  <si>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</si>
  <si>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</si>
  <si>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</si>
  <si>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</si>
  <si>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</si>
  <si>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</si>
  <si>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</si>
  <si>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</si>
  <si>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</si>
  <si>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</si>
  <si>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</si>
  <si>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</si>
  <si>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</si>
  <si>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</si>
  <si>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</si>
  <si>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</si>
  <si>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</si>
  <si>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</si>
  <si>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</si>
  <si>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</si>
  <si>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</si>
  <si>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</si>
  <si>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</si>
  <si>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</si>
  <si>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</si>
  <si>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</si>
  <si>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</si>
  <si>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</si>
  <si>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</si>
  <si>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</si>
  <si>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</si>
  <si>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</si>
  <si>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</si>
  <si>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</si>
  <si>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</si>
  <si>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</si>
  <si>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</si>
  <si>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</si>
  <si>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</si>
  <si>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</si>
  <si>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</si>
  <si>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</si>
  <si>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</si>
  <si>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</si>
  <si>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</si>
  <si>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</si>
  <si>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</si>
  <si>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</si>
  <si>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</si>
  <si>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</si>
  <si>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</si>
  <si>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</si>
  <si>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</si>
  <si>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</si>
  <si>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</si>
  <si>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</si>
  <si>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</si>
  <si>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</si>
  <si>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</si>
  <si>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</si>
  <si>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</si>
  <si>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</si>
  <si>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</si>
  <si>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</si>
  <si>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</si>
  <si>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</si>
  <si>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</si>
  <si>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</si>
  <si>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</si>
  <si>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</si>
  <si>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</si>
  <si>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</si>
  <si>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</si>
  <si>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</si>
  <si>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</si>
  <si>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</si>
  <si>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</si>
  <si>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</si>
  <si>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</si>
  <si>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</si>
  <si>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</si>
  <si>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</si>
  <si>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</si>
  <si>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</si>
  <si>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</si>
  <si>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</si>
  <si>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</si>
  <si>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</si>
  <si>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</si>
  <si>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</si>
  <si>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</si>
  <si>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</si>
  <si>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</si>
  <si>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</si>
  <si>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</si>
  <si>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</si>
  <si>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</si>
  <si>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</si>
  <si>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</si>
  <si>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</si>
  <si>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</si>
  <si>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</si>
  <si>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</si>
  <si>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</si>
  <si>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</si>
  <si>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</si>
  <si>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</si>
  <si>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</si>
  <si>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</si>
  <si>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</si>
  <si>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</si>
  <si>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</si>
  <si>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</si>
  <si>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</si>
  <si>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</si>
  <si>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</si>
  <si>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</si>
  <si>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</si>
  <si>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</si>
  <si>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</si>
  <si>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</si>
  <si>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</si>
  <si>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</si>
  <si>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</si>
  <si>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</si>
  <si>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</si>
  <si>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</si>
  <si>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</si>
  <si>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</si>
  <si>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</si>
  <si>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</si>
  <si>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</si>
  <si>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</si>
  <si>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</si>
  <si>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</si>
  <si>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</si>
  <si>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</si>
  <si>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</si>
  <si>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</si>
  <si>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</si>
  <si>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</si>
  <si>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</si>
  <si>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</si>
  <si>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</si>
  <si>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</si>
  <si>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</si>
  <si>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</si>
  <si>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</si>
  <si>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</si>
  <si>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</si>
  <si>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</si>
  <si>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</si>
  <si>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</si>
  <si>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</si>
  <si>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</si>
  <si>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</si>
  <si>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</si>
  <si>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</si>
  <si>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</si>
  <si>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</si>
  <si>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</si>
  <si>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</si>
  <si>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</si>
  <si>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</si>
  <si>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</si>
  <si>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</si>
  <si>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</si>
  <si>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</si>
  <si>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</si>
  <si>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</si>
  <si>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</si>
  <si>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</si>
  <si>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</si>
  <si>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</si>
  <si>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</si>
  <si>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</si>
  <si>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</si>
  <si>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</si>
  <si>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</si>
  <si>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</si>
  <si>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</si>
  <si>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</si>
  <si>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</si>
  <si>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</si>
  <si>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</si>
  <si>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</si>
  <si>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</si>
  <si>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</si>
  <si>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</si>
  <si>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</si>
  <si>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</si>
  <si>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</si>
  <si>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</si>
  <si>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</si>
  <si>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</si>
  <si>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</si>
  <si>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</si>
  <si>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</si>
  <si>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</si>
  <si>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</si>
  <si>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</si>
  <si>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</si>
  <si>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</si>
  <si>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</si>
  <si>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</si>
  <si>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</si>
  <si>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</si>
  <si>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</si>
  <si>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</si>
  <si>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</si>
  <si>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</si>
  <si>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</si>
  <si>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</si>
  <si>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</si>
  <si>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</si>
  <si>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</si>
  <si>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</si>
  <si>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</si>
  <si>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</si>
  <si>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</si>
  <si>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</si>
  <si>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</si>
  <si>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</si>
  <si>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</si>
  <si>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</si>
  <si>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</si>
  <si>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</si>
  <si>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</si>
  <si>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</si>
  <si>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</si>
  <si>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</si>
  <si>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</si>
  <si>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</si>
  <si>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</si>
  <si>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</si>
  <si>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</si>
  <si>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</si>
  <si>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</si>
  <si>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</si>
  <si>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</si>
  <si>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</si>
  <si>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</si>
  <si>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</si>
  <si>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</si>
  <si>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</si>
  <si>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</si>
  <si>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</si>
  <si>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</si>
  <si>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</si>
  <si>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</si>
  <si>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</si>
  <si>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</si>
  <si>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</si>
  <si>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</si>
  <si>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</si>
  <si>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</si>
  <si>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</si>
  <si>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</si>
  <si>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</si>
  <si>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</si>
  <si>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</si>
  <si>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</si>
  <si>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</si>
  <si>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</si>
  <si>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</si>
  <si>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</si>
  <si>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</si>
  <si>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</si>
  <si>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</si>
  <si>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</si>
  <si>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</si>
  <si>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</si>
  <si>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</si>
  <si>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</si>
  <si>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</si>
  <si>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</si>
  <si>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</si>
  <si>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</si>
  <si>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</si>
  <si>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</si>
  <si>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</si>
  <si>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</si>
  <si>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</si>
  <si>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</si>
  <si>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</si>
  <si>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</si>
  <si>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</si>
  <si>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</si>
  <si>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</si>
  <si>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</si>
  <si>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</si>
  <si>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</si>
  <si>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</si>
  <si>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</si>
  <si>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</si>
  <si>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</si>
  <si>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</si>
  <si>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</si>
  <si>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</si>
  <si>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</si>
  <si>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</si>
  <si>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</si>
  <si>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</si>
  <si>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</si>
  <si>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</si>
  <si>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</si>
  <si>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</si>
  <si>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</si>
  <si>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</si>
  <si>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</si>
  <si>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</si>
  <si>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</si>
  <si>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</si>
  <si>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</si>
  <si>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</si>
  <si>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</si>
  <si>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</si>
  <si>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</si>
  <si>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</si>
  <si>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</si>
  <si>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</si>
  <si>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</si>
  <si>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</si>
  <si>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</si>
  <si>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</si>
  <si>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</si>
  <si>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</si>
  <si>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</si>
  <si>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</si>
  <si>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</si>
  <si>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</si>
  <si>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</si>
  <si>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</si>
  <si>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</si>
  <si>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</si>
  <si>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</si>
  <si>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</si>
  <si>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</si>
  <si>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</si>
  <si>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</si>
  <si>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</si>
  <si>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</si>
  <si>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</si>
  <si>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</si>
  <si>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</si>
  <si>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</si>
  <si>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</si>
  <si>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</si>
  <si>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</si>
  <si>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</si>
  <si>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</si>
  <si>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</si>
  <si>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</si>
  <si>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</si>
  <si>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</si>
  <si>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</si>
  <si>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</si>
  <si>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</si>
  <si>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</si>
  <si>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</si>
  <si>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</si>
  <si>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</si>
  <si>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</si>
  <si>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</si>
  <si>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</si>
  <si>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</si>
  <si>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</si>
  <si>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</si>
  <si>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</si>
  <si>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</si>
  <si>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</si>
  <si>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</si>
  <si>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</si>
  <si>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</si>
  <si>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</si>
  <si>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</si>
  <si>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</si>
  <si>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</si>
  <si>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</si>
  <si>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</si>
  <si>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</si>
  <si>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</si>
  <si>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</si>
  <si>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</si>
  <si>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</si>
  <si>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</si>
  <si>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</si>
  <si>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</si>
  <si>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</si>
  <si>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</si>
  <si>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</si>
  <si>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</si>
  <si>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</si>
  <si>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</si>
  <si>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</si>
  <si>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</si>
  <si>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</si>
  <si>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</si>
  <si>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</si>
  <si>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</si>
  <si>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</si>
  <si>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</si>
  <si>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</si>
  <si>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</si>
  <si>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</si>
  <si>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</si>
  <si>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</si>
  <si>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</si>
  <si>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</si>
  <si>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</si>
  <si>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</si>
  <si>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</si>
  <si>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</si>
  <si>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</si>
  <si>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</si>
  <si>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</si>
  <si>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</si>
  <si>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</si>
  <si>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</si>
  <si>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</si>
  <si>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</si>
  <si>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</si>
  <si>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</si>
  <si>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</si>
  <si>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</si>
  <si>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</si>
  <si>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</si>
  <si>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</si>
  <si>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</si>
  <si>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</si>
  <si>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</si>
  <si>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</si>
  <si>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</si>
  <si>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</si>
  <si>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</si>
  <si>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</si>
  <si>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</si>
  <si>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</si>
  <si>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</si>
  <si>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</si>
  <si>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</si>
  <si>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</si>
  <si>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</si>
  <si>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</si>
  <si>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</si>
  <si>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</si>
  <si>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</si>
  <si>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</si>
  <si>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</si>
  <si>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</si>
  <si>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</si>
  <si>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</si>
  <si>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</si>
  <si>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</si>
  <si>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</si>
  <si>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</si>
  <si>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</si>
  <si>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</si>
  <si>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</si>
  <si>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</si>
  <si>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</si>
  <si>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</si>
  <si>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</si>
  <si>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</si>
  <si>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</si>
  <si>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</si>
  <si>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</si>
  <si>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</si>
  <si>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</si>
  <si>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</si>
  <si>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</si>
  <si>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</si>
  <si>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</si>
  <si>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</si>
  <si>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</si>
  <si>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</si>
  <si>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</si>
  <si>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</si>
  <si>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</si>
  <si>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</si>
  <si>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</si>
  <si>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</si>
  <si>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</si>
  <si>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</si>
  <si>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</si>
  <si>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</si>
  <si>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</si>
  <si>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</si>
  <si>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</si>
  <si>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</si>
  <si>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</si>
  <si>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</si>
  <si>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</si>
  <si>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</si>
  <si>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</si>
  <si>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</si>
  <si>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</si>
  <si>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</si>
  <si>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</si>
  <si>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</si>
  <si>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</si>
  <si>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</si>
  <si>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</si>
  <si>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</si>
  <si>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</si>
  <si>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</si>
  <si>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</si>
  <si>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</si>
  <si>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</si>
  <si>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</si>
  <si>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</si>
  <si>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</si>
  <si>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</si>
  <si>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</si>
  <si>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</si>
  <si>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</si>
  <si>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</si>
  <si>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</si>
  <si>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</si>
  <si>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</si>
  <si>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</si>
  <si>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</si>
  <si>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</si>
  <si>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</si>
  <si>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</si>
  <si>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</si>
  <si>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</si>
  <si>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</si>
  <si>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</si>
  <si>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</si>
  <si>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</si>
  <si>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</si>
  <si>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</si>
  <si>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</si>
  <si>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</si>
  <si>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</si>
  <si>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</si>
  <si>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</si>
  <si>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</si>
  <si>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</si>
  <si>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</si>
  <si>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</si>
  <si>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</si>
  <si>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</si>
  <si>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</si>
  <si>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</si>
  <si>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</si>
  <si>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</si>
  <si>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</si>
  <si>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</si>
  <si>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</si>
  <si>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</si>
  <si>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</si>
  <si>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</si>
  <si>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</si>
  <si>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</si>
  <si>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</si>
  <si>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</si>
  <si>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</si>
  <si>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</si>
  <si>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</si>
  <si>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</si>
  <si>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</si>
  <si>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</si>
  <si>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</si>
  <si>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</si>
  <si>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</si>
  <si>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</si>
  <si>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</si>
  <si>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</si>
  <si>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</si>
  <si>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</si>
  <si>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</si>
  <si>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</si>
  <si>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</si>
  <si>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</si>
  <si>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</si>
  <si>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</si>
  <si>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</si>
  <si>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</si>
  <si>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</si>
  <si>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</si>
  <si>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</si>
  <si>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</si>
  <si>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</si>
  <si>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</si>
  <si>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</si>
  <si>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</si>
  <si>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</si>
  <si>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</si>
  <si>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</si>
  <si>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</si>
  <si>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</si>
  <si>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</si>
  <si>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</si>
  <si>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</si>
  <si>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</si>
  <si>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</si>
  <si>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</si>
  <si>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</si>
  <si>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</si>
  <si>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</si>
  <si>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</si>
  <si>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</si>
  <si>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</si>
  <si>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</si>
  <si>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</si>
  <si>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</si>
  <si>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</si>
  <si>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</si>
  <si>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</si>
  <si>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</si>
  <si>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</si>
  <si>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</si>
  <si>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</si>
  <si>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</si>
  <si>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</si>
  <si>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</si>
  <si>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</si>
  <si>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</si>
  <si>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</si>
  <si>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</si>
  <si>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</si>
  <si>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</si>
  <si>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</si>
  <si>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</si>
  <si>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</si>
  <si>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</si>
  <si>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</si>
  <si>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</si>
  <si>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</si>
  <si>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</si>
  <si>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</si>
  <si>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</si>
  <si>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</si>
  <si>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</si>
  <si>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</si>
  <si>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</si>
  <si>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</si>
  <si>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</si>
  <si>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</si>
  <si>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</si>
  <si>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</si>
  <si>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</si>
  <si>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</si>
  <si>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</si>
  <si>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</si>
  <si>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</si>
  <si>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</si>
  <si>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</si>
  <si>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</si>
  <si>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</si>
  <si>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</si>
  <si>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</si>
  <si>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</si>
  <si>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</si>
  <si>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</si>
  <si>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</si>
  <si>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</si>
  <si>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</si>
  <si>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</si>
  <si>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</si>
  <si>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</si>
  <si>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</si>
  <si>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</si>
  <si>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</si>
  <si>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</si>
  <si>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</si>
  <si>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</si>
  <si>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</si>
  <si>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</si>
  <si>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</si>
  <si>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</si>
  <si>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</si>
  <si>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</si>
  <si>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</si>
  <si>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</si>
  <si>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</si>
  <si>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</si>
  <si>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</si>
  <si>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</si>
  <si>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</si>
  <si>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</si>
  <si>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</si>
  <si>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</si>
  <si>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</si>
  <si>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</si>
  <si>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</si>
  <si>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</si>
  <si>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</si>
  <si>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</si>
  <si>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</si>
  <si>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</si>
  <si>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</si>
  <si>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</si>
  <si>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</si>
  <si>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</si>
  <si>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</si>
  <si>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</si>
  <si>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</si>
  <si>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</si>
  <si>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</si>
  <si>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</si>
  <si>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</si>
  <si>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</si>
  <si>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</si>
  <si>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</si>
  <si>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</si>
  <si>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</si>
  <si>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</si>
  <si>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</si>
  <si>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</si>
  <si>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</si>
  <si>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</si>
  <si>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</si>
  <si>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</si>
  <si>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</si>
  <si>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</si>
  <si>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</si>
  <si>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</si>
  <si>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</si>
  <si>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</si>
  <si>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</si>
  <si>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</si>
  <si>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</si>
  <si>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</si>
  <si>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</si>
  <si>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</si>
  <si>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</si>
  <si>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</si>
  <si>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</si>
  <si>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</si>
  <si>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</si>
  <si>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</si>
  <si>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</si>
  <si>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</si>
  <si>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</si>
  <si>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</si>
  <si>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</si>
  <si>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</si>
  <si>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</si>
  <si>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</si>
  <si>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</si>
  <si>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</si>
  <si>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</si>
  <si>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</si>
  <si>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</si>
  <si>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</si>
  <si>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</si>
  <si>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</si>
  <si>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</si>
  <si>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</si>
  <si>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</si>
  <si>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</si>
  <si>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</si>
  <si>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</si>
  <si>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</si>
  <si>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</si>
  <si>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</si>
  <si>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</si>
  <si>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</si>
  <si>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</si>
  <si>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</si>
  <si>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</si>
  <si>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</si>
  <si>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</si>
  <si>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</si>
  <si>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</si>
  <si>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</si>
  <si>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</si>
  <si>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</si>
  <si>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</si>
  <si>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</si>
  <si>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</si>
  <si>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</si>
  <si>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</si>
  <si>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</si>
  <si>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</si>
  <si>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</si>
  <si>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</si>
  <si>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</si>
  <si>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</si>
  <si>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</si>
  <si>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</si>
  <si>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</si>
  <si>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</si>
  <si>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</si>
  <si>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</si>
  <si>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</si>
  <si>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</si>
  <si>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</si>
  <si>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</si>
  <si>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</si>
  <si>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</si>
  <si>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</si>
  <si>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</si>
  <si>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</si>
  <si>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</si>
  <si>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</si>
  <si>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</si>
  <si>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</si>
  <si>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</si>
  <si>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</si>
  <si>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</si>
  <si>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</si>
  <si>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</si>
  <si>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</si>
  <si>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</si>
  <si>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</si>
  <si>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</si>
  <si>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</si>
  <si>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</si>
  <si>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</si>
  <si>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</si>
  <si>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</si>
  <si>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</si>
  <si>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</si>
  <si>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</si>
  <si>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</si>
  <si>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</si>
  <si>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</si>
  <si>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</si>
  <si>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</si>
  <si>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</si>
  <si>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</si>
  <si>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</si>
  <si>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</si>
  <si>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</si>
  <si>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</si>
  <si>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</si>
  <si>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</si>
  <si>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</si>
  <si>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</si>
  <si>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</si>
  <si>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</si>
  <si>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</si>
  <si>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</si>
  <si>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</si>
  <si>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</si>
  <si>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</si>
  <si>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</si>
  <si>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</si>
  <si>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</si>
  <si>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</si>
  <si>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</si>
  <si>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</si>
  <si>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</si>
  <si>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</si>
  <si>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</si>
  <si>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</si>
  <si>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</si>
  <si>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</si>
  <si>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</si>
  <si>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</si>
  <si>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</si>
  <si>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</si>
  <si>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</si>
  <si>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</si>
  <si>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</si>
  <si>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</si>
  <si>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</si>
  <si>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</si>
  <si>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</si>
  <si>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</si>
  <si>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</si>
  <si>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</si>
  <si>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</si>
  <si>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</si>
  <si>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</si>
  <si>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</si>
  <si>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</si>
  <si>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</si>
  <si>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</si>
  <si>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</si>
  <si>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</si>
  <si>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</si>
  <si>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</si>
  <si>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</si>
  <si>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</si>
  <si>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</si>
  <si>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</si>
  <si>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</si>
  <si>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</si>
  <si>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</si>
  <si>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</si>
  <si>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</si>
  <si>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</si>
  <si>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</si>
  <si>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</si>
  <si>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</si>
  <si>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</si>
  <si>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</si>
  <si>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</si>
  <si>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</si>
  <si>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</si>
  <si>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</si>
  <si>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</si>
  <si>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</si>
  <si>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</si>
  <si>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</si>
  <si>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</si>
  <si>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</si>
  <si>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</si>
  <si>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</si>
  <si>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</si>
  <si>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</si>
  <si>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</si>
  <si>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</si>
  <si>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</si>
  <si>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</si>
  <si>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</si>
  <si>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</si>
  <si>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</si>
  <si>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</si>
  <si>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</si>
  <si>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</si>
  <si>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</si>
  <si>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</si>
  <si>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</si>
  <si>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</si>
  <si>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</si>
  <si>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</si>
  <si>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</si>
  <si>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</si>
  <si>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</si>
  <si>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</si>
  <si>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</si>
  <si>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</si>
  <si>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</si>
  <si>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</si>
  <si>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</si>
  <si>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</si>
  <si>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</si>
  <si>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</si>
  <si>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</si>
  <si>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</si>
  <si>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</si>
  <si>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</si>
  <si>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</si>
  <si>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</si>
  <si>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</si>
  <si>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</si>
  <si>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</si>
  <si>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</si>
  <si>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</si>
  <si>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</si>
  <si>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</si>
  <si>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</si>
  <si>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</si>
  <si>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</si>
  <si>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</si>
  <si>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</si>
  <si>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</si>
  <si>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</si>
  <si>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</si>
  <si>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</si>
  <si>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</si>
  <si>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</si>
  <si>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</si>
  <si>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</si>
  <si>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</si>
  <si>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</si>
  <si>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</si>
  <si>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</si>
  <si>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</si>
  <si>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</si>
  <si>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</si>
  <si>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</si>
  <si>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</si>
  <si>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</si>
  <si>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</si>
  <si>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</si>
  <si>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</si>
  <si>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</si>
  <si>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</si>
  <si>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</si>
  <si>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</si>
  <si>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</si>
  <si>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</si>
  <si>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</si>
  <si>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</si>
  <si>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</si>
  <si>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</si>
  <si>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</si>
  <si>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</si>
  <si>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</si>
  <si>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</si>
  <si>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</si>
  <si>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</si>
  <si>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</si>
  <si>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</si>
  <si>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</si>
  <si>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</si>
  <si>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</si>
  <si>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</si>
  <si>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</si>
  <si>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</si>
  <si>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</si>
  <si>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</si>
  <si>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</si>
  <si>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</si>
  <si>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</si>
  <si>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</si>
  <si>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</si>
  <si>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</si>
  <si>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</si>
  <si>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</si>
  <si>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</si>
  <si>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</si>
  <si>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</si>
  <si>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</si>
  <si>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</si>
  <si>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</si>
  <si>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</si>
  <si>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</si>
  <si>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</si>
  <si>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</si>
  <si>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</si>
  <si>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</si>
  <si>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</si>
  <si>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</si>
  <si>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</si>
  <si>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</si>
  <si>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</si>
  <si>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</si>
  <si>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</si>
  <si>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</si>
  <si>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</si>
  <si>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</si>
  <si>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</si>
  <si>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</si>
  <si>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</si>
  <si>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</si>
  <si>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</si>
  <si>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</si>
  <si>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</si>
  <si>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</si>
  <si>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</si>
  <si>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</si>
  <si>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</si>
  <si>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</si>
  <si>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</si>
  <si>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</si>
  <si>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</si>
  <si>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</si>
  <si>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</si>
  <si>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</si>
  <si>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</si>
  <si>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</si>
  <si>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</si>
  <si>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</si>
  <si>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</si>
  <si>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</si>
  <si>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</si>
  <si>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</si>
  <si>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</si>
  <si>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</si>
  <si>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</si>
  <si>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</si>
  <si>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</si>
  <si>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</si>
  <si>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</si>
  <si>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</si>
  <si>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</si>
  <si>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</si>
  <si>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</si>
  <si>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</si>
  <si>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</si>
  <si>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</si>
  <si>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</si>
  <si>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</si>
  <si>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</si>
  <si>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</si>
  <si>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</si>
  <si>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</si>
  <si>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</si>
  <si>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</si>
  <si>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</si>
  <si>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</si>
  <si>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</si>
  <si>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</si>
  <si>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</si>
  <si>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</si>
  <si>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</si>
  <si>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</si>
  <si>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</si>
  <si>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</si>
  <si>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</si>
  <si>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</si>
  <si>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</si>
  <si>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</si>
  <si>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</si>
  <si>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</si>
  <si>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</si>
  <si>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</si>
  <si>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</si>
  <si>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</si>
  <si>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</si>
  <si>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</si>
  <si>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</si>
  <si>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</si>
  <si>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</si>
  <si>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</si>
  <si>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</si>
  <si>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</si>
  <si>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</si>
  <si>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</si>
  <si>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</si>
  <si>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</si>
  <si>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</si>
  <si>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</si>
  <si>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</si>
  <si>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</si>
  <si>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</si>
  <si>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</si>
  <si>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</si>
  <si>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</si>
  <si>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</si>
  <si>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</si>
  <si>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</si>
  <si>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</si>
  <si>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</si>
  <si>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</si>
  <si>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</si>
  <si>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</si>
  <si>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</si>
  <si>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</si>
  <si>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</si>
  <si>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</si>
  <si>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</si>
  <si>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</si>
  <si>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</si>
  <si>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</si>
  <si>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</si>
  <si>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</si>
  <si>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</si>
  <si>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</si>
  <si>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</si>
  <si>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</si>
  <si>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</si>
  <si>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</si>
  <si>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</si>
  <si>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</si>
  <si>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</si>
  <si>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</si>
  <si>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</si>
  <si>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</si>
  <si>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</si>
  <si>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</si>
  <si>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</si>
  <si>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</si>
  <si>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</si>
  <si>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</si>
  <si>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</si>
  <si>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</si>
  <si>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</si>
  <si>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</si>
  <si>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</si>
  <si>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</si>
  <si>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</si>
  <si>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</si>
  <si>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</si>
  <si>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</si>
  <si>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</si>
  <si>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</si>
  <si>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</si>
  <si>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</si>
  <si>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</si>
  <si>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</si>
  <si>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</si>
  <si>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</si>
  <si>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</si>
  <si>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</si>
  <si>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</si>
  <si>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</si>
  <si>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</si>
  <si>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</si>
  <si>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</si>
  <si>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</si>
  <si>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</si>
  <si>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</si>
  <si>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</si>
  <si>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</si>
  <si>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</si>
  <si>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</si>
  <si>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</si>
  <si>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</si>
  <si>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</si>
  <si>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</si>
  <si>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</si>
  <si>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</si>
  <si>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</si>
  <si>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</si>
  <si>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</si>
  <si>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</si>
  <si>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</si>
  <si>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</si>
  <si>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</si>
  <si>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</si>
  <si>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</si>
  <si>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</si>
  <si>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</si>
  <si>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</si>
  <si>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</si>
  <si>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</si>
  <si>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</si>
  <si>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</si>
  <si>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</si>
  <si>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</si>
  <si>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</si>
  <si>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</si>
  <si>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</si>
  <si>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</si>
  <si>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</si>
  <si>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</si>
  <si>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</si>
  <si>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</si>
  <si>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</si>
  <si>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</si>
  <si>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</si>
  <si>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</si>
  <si>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</si>
  <si>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</si>
  <si>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</si>
  <si>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</si>
  <si>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</si>
  <si>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</si>
  <si>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</si>
  <si>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</si>
  <si>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</si>
  <si>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</si>
  <si>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</si>
  <si>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</si>
  <si>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</si>
  <si>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</si>
  <si>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</si>
  <si>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</si>
  <si>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</si>
  <si>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</si>
  <si>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</si>
  <si>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</si>
  <si>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</si>
  <si>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</si>
  <si>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</si>
  <si>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</si>
  <si>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</si>
  <si>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</si>
  <si>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</si>
  <si>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</si>
  <si>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</si>
  <si>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</si>
  <si>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</si>
  <si>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</si>
  <si>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</si>
  <si>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</si>
  <si>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</si>
  <si>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</si>
  <si>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</si>
  <si>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</si>
  <si>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</si>
  <si>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</si>
  <si>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</si>
  <si>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</si>
  <si>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</si>
  <si>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</si>
  <si>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</si>
  <si>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</si>
  <si>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</si>
  <si>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</si>
  <si>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</si>
  <si>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</si>
  <si>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</si>
  <si>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</si>
  <si>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</si>
  <si>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</si>
  <si>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</si>
  <si>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</si>
  <si>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</si>
  <si>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</si>
  <si>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</si>
  <si>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</si>
  <si>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</si>
  <si>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</si>
  <si>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</si>
  <si>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</si>
  <si>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</si>
  <si>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</si>
  <si>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</si>
  <si>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</si>
  <si>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</si>
  <si>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</si>
  <si>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</si>
  <si>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</si>
  <si>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</si>
  <si>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</si>
  <si>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</si>
  <si>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</si>
  <si>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</si>
  <si>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</si>
  <si>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</si>
  <si>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</si>
  <si>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</si>
  <si>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</si>
  <si>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</si>
  <si>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</si>
  <si>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</si>
  <si>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</si>
  <si>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</si>
  <si>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</si>
  <si>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</si>
  <si>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</si>
  <si>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</si>
  <si>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</si>
  <si>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</si>
  <si>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</si>
  <si>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</si>
  <si>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</si>
  <si>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</si>
  <si>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</si>
  <si>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</si>
  <si>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</si>
  <si>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</si>
  <si>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</si>
  <si>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</si>
  <si>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</si>
  <si>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</si>
  <si>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</si>
  <si>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</si>
  <si>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</si>
  <si>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</si>
  <si>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</si>
  <si>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</si>
  <si>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</si>
  <si>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</si>
  <si>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</si>
  <si>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</si>
  <si>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</si>
  <si>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</si>
  <si>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</si>
  <si>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</si>
  <si>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</si>
  <si>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</si>
  <si>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</si>
  <si>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</si>
  <si>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</si>
  <si>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</si>
  <si>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</si>
  <si>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</si>
  <si>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</si>
  <si>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</si>
  <si>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</si>
  <si>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</si>
  <si>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</si>
  <si>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</si>
  <si>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</si>
  <si>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</si>
  <si>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</si>
  <si>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</si>
  <si>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</si>
  <si>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</si>
  <si>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</si>
  <si>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</si>
  <si>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</si>
  <si>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</si>
  <si>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</si>
  <si>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</si>
  <si>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</si>
  <si>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</si>
  <si>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</si>
  <si>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</si>
  <si>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</si>
  <si>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</si>
  <si>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</si>
  <si>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</si>
  <si>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</si>
  <si>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</si>
  <si>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</si>
  <si>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</si>
  <si>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</si>
  <si>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</si>
  <si>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</si>
  <si>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</si>
  <si>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</si>
  <si>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</si>
  <si>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</si>
  <si>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</si>
  <si>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</si>
  <si>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</si>
  <si>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</si>
  <si>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</si>
  <si>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</si>
  <si>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</si>
  <si>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</si>
  <si>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</si>
  <si>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</si>
  <si>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</si>
  <si>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</si>
  <si>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</si>
  <si>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</si>
  <si>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</si>
  <si>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</si>
  <si>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</si>
  <si>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</si>
  <si>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</si>
  <si>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</si>
  <si>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</si>
  <si>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</si>
  <si>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</si>
  <si>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</si>
  <si>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</si>
  <si>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</si>
  <si>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</si>
  <si>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</si>
  <si>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</si>
  <si>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</si>
  <si>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</si>
  <si>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</si>
  <si>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</si>
  <si>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</si>
  <si>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</si>
  <si>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</si>
  <si>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</si>
  <si>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</si>
  <si>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</si>
  <si>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</si>
  <si>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</si>
  <si>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</si>
  <si>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</si>
  <si>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</si>
  <si>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</si>
  <si>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</si>
  <si>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</si>
  <si>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</si>
  <si>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</si>
  <si>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</si>
  <si>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</si>
  <si>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</si>
  <si>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</si>
  <si>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</si>
  <si>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</si>
  <si>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</si>
  <si>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</si>
  <si>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</si>
  <si>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</si>
  <si>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</si>
  <si>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</si>
  <si>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</si>
  <si>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</si>
  <si>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</si>
  <si>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</si>
  <si>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</si>
  <si>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</si>
  <si>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</si>
  <si>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</si>
  <si>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</si>
  <si>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</si>
  <si>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</si>
  <si>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</si>
  <si>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</si>
  <si>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</si>
  <si>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</si>
  <si>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</si>
  <si>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</si>
  <si>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</si>
  <si>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</si>
  <si>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</si>
  <si>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</si>
  <si>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</si>
  <si>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</si>
  <si>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</si>
  <si>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</si>
  <si>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</si>
  <si>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</si>
  <si>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</si>
  <si>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</si>
  <si>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</si>
  <si>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</si>
  <si>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</si>
  <si>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</si>
  <si>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</si>
  <si>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</si>
  <si>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</si>
  <si>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</si>
  <si>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</si>
  <si>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</si>
  <si>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</si>
  <si>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</si>
  <si>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</si>
  <si>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</si>
  <si>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</si>
  <si>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</si>
  <si>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</si>
  <si>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</si>
  <si>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</si>
  <si>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</si>
  <si>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</si>
  <si>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</si>
  <si>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</si>
  <si>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</si>
  <si>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</si>
  <si>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</si>
  <si>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</si>
  <si>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</si>
  <si>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</si>
  <si>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</si>
  <si>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</si>
  <si>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</si>
  <si>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</si>
  <si>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</si>
  <si>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</si>
  <si>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</si>
  <si>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</si>
  <si>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</si>
  <si>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</si>
  <si>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</si>
  <si>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</si>
  <si>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</si>
  <si>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</si>
  <si>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</si>
  <si>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</si>
  <si>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</si>
  <si>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</si>
  <si>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</si>
  <si>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</si>
  <si>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</si>
  <si>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</si>
  <si>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</si>
  <si>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</si>
  <si>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</si>
  <si>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</si>
  <si>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</si>
  <si>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</si>
  <si>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</si>
  <si>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</si>
  <si>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</si>
  <si>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</si>
  <si>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</si>
  <si>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</si>
  <si>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</si>
  <si>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</si>
  <si>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</si>
  <si>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</si>
  <si>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</si>
  <si>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</si>
  <si>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</si>
  <si>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</si>
  <si>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</si>
  <si>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</si>
  <si>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</si>
  <si>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</si>
  <si>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</si>
  <si>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</si>
  <si>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</si>
  <si>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</si>
  <si>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</si>
  <si>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</si>
  <si>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</si>
  <si>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</si>
  <si>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</si>
  <si>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</si>
  <si>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</si>
  <si>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</si>
  <si>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</si>
  <si>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</si>
  <si>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</si>
  <si>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</si>
  <si>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</si>
  <si>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</si>
  <si>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</si>
  <si>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</si>
  <si>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</si>
  <si>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</si>
  <si>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</si>
  <si>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</si>
  <si>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</si>
  <si>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</si>
  <si>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</si>
  <si>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</si>
  <si>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</si>
  <si>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</si>
  <si>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</si>
  <si>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</si>
  <si>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</si>
  <si>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</si>
  <si>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</si>
  <si>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</si>
  <si>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</si>
  <si>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</si>
  <si>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</si>
  <si>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</si>
  <si>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</si>
  <si>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</si>
  <si>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</si>
  <si>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</si>
  <si>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</si>
  <si>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</si>
  <si>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</si>
  <si>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</si>
  <si>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</si>
  <si>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</si>
  <si>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</si>
  <si>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</si>
  <si>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</si>
  <si>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</si>
  <si>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</si>
  <si>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</si>
  <si>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</si>
  <si>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</si>
  <si>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</si>
  <si>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</si>
  <si>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</si>
  <si>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</si>
  <si>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</si>
  <si>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</si>
  <si>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</si>
  <si>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</si>
  <si>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</si>
  <si>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</si>
  <si>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</si>
  <si>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</si>
  <si>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</si>
  <si>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</si>
  <si>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</si>
  <si>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</si>
  <si>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</si>
  <si>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</si>
  <si>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</si>
  <si>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</si>
  <si>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</si>
  <si>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</si>
  <si>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</si>
  <si>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</si>
  <si>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</si>
  <si>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</si>
  <si>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</si>
  <si>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</si>
  <si>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</si>
  <si>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</si>
  <si>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</si>
  <si>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</si>
  <si>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</si>
  <si>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</si>
  <si>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</si>
  <si>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</si>
  <si>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</si>
  <si>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</si>
  <si>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</si>
  <si>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</si>
  <si>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</si>
  <si>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</si>
  <si>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</si>
  <si>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</si>
  <si>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</si>
  <si>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</si>
  <si>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</si>
  <si>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</si>
  <si>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</si>
  <si>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</si>
  <si>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</si>
  <si>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</si>
  <si>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</si>
  <si>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</si>
  <si>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</si>
  <si>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</si>
  <si>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</si>
  <si>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</si>
  <si>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</si>
  <si>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</si>
  <si>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</si>
  <si>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</si>
  <si>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</si>
  <si>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</si>
  <si>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</si>
  <si>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</si>
  <si>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</si>
  <si>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</si>
  <si>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</si>
  <si>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</si>
  <si>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</si>
  <si>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</si>
  <si>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</si>
  <si>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</si>
  <si>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</si>
  <si>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</si>
  <si>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</si>
  <si>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</si>
  <si>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</si>
  <si>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</si>
  <si>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</si>
  <si>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</si>
  <si>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</si>
  <si>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</si>
  <si>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</si>
  <si>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</si>
  <si>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</si>
  <si>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</si>
  <si>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</si>
  <si>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</si>
  <si>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</si>
  <si>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</si>
  <si>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</si>
  <si>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</si>
  <si>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</si>
  <si>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</si>
  <si>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</si>
  <si>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</si>
  <si>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</si>
  <si>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</si>
  <si>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</si>
  <si>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</si>
  <si>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</si>
  <si>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</si>
  <si>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</si>
  <si>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</si>
  <si>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</si>
  <si>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</si>
  <si>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</si>
  <si>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</si>
  <si>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</si>
  <si>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</si>
  <si>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</si>
  <si>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</si>
  <si>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</si>
  <si>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</si>
  <si>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</si>
  <si>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</si>
  <si>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</si>
  <si>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</si>
  <si>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</si>
  <si>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</si>
  <si>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</si>
  <si>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</si>
  <si>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</si>
  <si>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</si>
  <si>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</si>
  <si>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</si>
  <si>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</si>
  <si>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</si>
  <si>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</si>
  <si>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</si>
  <si>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</si>
  <si>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</si>
  <si>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</si>
  <si>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</si>
  <si>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</si>
  <si>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</si>
  <si>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</si>
  <si>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</si>
  <si>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</si>
  <si>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</si>
  <si>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</si>
  <si>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</si>
  <si>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</si>
  <si>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</si>
  <si>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</si>
  <si>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</si>
  <si>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</si>
  <si>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</si>
  <si>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</si>
  <si>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</si>
  <si>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</si>
  <si>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</si>
  <si>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</si>
  <si>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</si>
  <si>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</si>
  <si>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</si>
  <si>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</si>
  <si>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</si>
  <si>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</si>
  <si>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</si>
  <si>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</si>
  <si>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</si>
  <si>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</si>
  <si>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</si>
  <si>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</si>
  <si>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</si>
  <si>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</si>
  <si>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</si>
  <si>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</si>
  <si>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</si>
  <si>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</si>
  <si>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</si>
  <si>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</si>
  <si>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</si>
  <si>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</si>
  <si>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</si>
  <si>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</si>
  <si>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</si>
  <si>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</si>
  <si>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</si>
  <si>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</si>
  <si>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</si>
  <si>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</si>
  <si>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</si>
  <si>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</si>
  <si>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</si>
  <si>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</si>
  <si>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</si>
  <si>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</si>
  <si>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</si>
  <si>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</si>
  <si>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</si>
  <si>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</si>
  <si>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</si>
  <si>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</si>
  <si>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</si>
  <si>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</si>
  <si>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</si>
  <si>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</si>
  <si>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</si>
  <si>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</si>
  <si>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</si>
  <si>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</si>
  <si>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</si>
  <si>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</si>
  <si>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</si>
  <si>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</si>
  <si>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</si>
  <si>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</si>
  <si>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</si>
  <si>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</si>
  <si>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</si>
  <si>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</si>
  <si>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</si>
  <si>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</si>
  <si>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</si>
  <si>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</si>
  <si>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</si>
  <si>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</si>
  <si>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</si>
  <si>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</si>
  <si>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</si>
  <si>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</si>
  <si>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</si>
  <si>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</si>
  <si>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</si>
  <si>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</si>
  <si>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</si>
  <si>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</si>
  <si>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</si>
  <si>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</si>
  <si>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</si>
  <si>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</si>
  <si>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</si>
  <si>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</si>
  <si>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</si>
  <si>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</si>
  <si>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</si>
  <si>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</si>
  <si>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</si>
  <si>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</si>
  <si>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</si>
  <si>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</si>
  <si>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</si>
  <si>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</si>
  <si>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</si>
  <si>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</si>
  <si>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</si>
  <si>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</si>
  <si>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</si>
  <si>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</si>
  <si>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</si>
  <si>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</si>
  <si>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</si>
  <si>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</si>
  <si>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</si>
  <si>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</si>
  <si>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</si>
  <si>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</si>
  <si>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</si>
  <si>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</si>
  <si>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</si>
  <si>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</si>
  <si>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</si>
  <si>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</si>
  <si>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</si>
  <si>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</si>
  <si>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</si>
  <si>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</si>
  <si>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</si>
  <si>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</si>
  <si>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</si>
  <si>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</si>
  <si>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</si>
  <si>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</si>
  <si>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</si>
  <si>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</si>
  <si>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</si>
  <si>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</si>
  <si>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</si>
  <si>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</si>
  <si>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</si>
  <si>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</si>
  <si>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</si>
  <si>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</si>
  <si>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</si>
  <si>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</si>
  <si>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</si>
  <si>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</si>
  <si>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</si>
  <si>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</si>
  <si>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</si>
  <si>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</si>
  <si>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</si>
  <si>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</si>
  <si>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</si>
  <si>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</si>
  <si>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</si>
  <si>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</si>
  <si>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</si>
  <si>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</si>
  <si>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</si>
  <si>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</si>
  <si>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</si>
  <si>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</si>
  <si>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</si>
  <si>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</si>
  <si>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</si>
  <si>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</si>
  <si>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</si>
  <si>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</si>
  <si>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</si>
  <si>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</si>
  <si>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</si>
  <si>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</si>
  <si>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</si>
  <si>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</si>
  <si>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</si>
  <si>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</si>
  <si>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</si>
  <si>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</si>
  <si>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</si>
  <si>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</si>
  <si>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</si>
  <si>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</si>
  <si>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</si>
  <si>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</si>
  <si>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</si>
  <si>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</si>
  <si>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</si>
  <si>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</si>
  <si>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</si>
  <si>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</si>
  <si>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</si>
  <si>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</si>
  <si>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</si>
  <si>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</si>
  <si>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</si>
  <si>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</si>
  <si>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</si>
  <si>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</si>
  <si>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</si>
  <si>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</si>
  <si>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</si>
  <si>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</si>
  <si>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</si>
  <si>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</si>
  <si>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</si>
  <si>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</si>
  <si>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</si>
  <si>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</si>
  <si>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</si>
  <si>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</si>
  <si>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</si>
  <si>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</si>
  <si>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</si>
  <si>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</si>
  <si>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</si>
  <si>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</si>
  <si>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</si>
  <si>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</si>
  <si>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</si>
  <si>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</si>
  <si>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</si>
  <si>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</si>
  <si>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</si>
  <si>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</si>
  <si>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</si>
  <si>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</si>
  <si>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</si>
  <si>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</si>
  <si>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</si>
  <si>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</si>
  <si>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</si>
  <si>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</si>
  <si>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</si>
  <si>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</si>
  <si>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</si>
  <si>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</si>
  <si>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</si>
  <si>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</si>
  <si>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</si>
  <si>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</si>
  <si>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</si>
  <si>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</si>
  <si>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</si>
  <si>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</si>
  <si>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</si>
  <si>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</si>
  <si>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</si>
  <si>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</si>
  <si>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</si>
  <si>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</si>
  <si>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</si>
  <si>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</si>
  <si>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</si>
  <si>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</si>
  <si>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</si>
  <si>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</si>
  <si>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</si>
  <si>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</si>
  <si>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</si>
  <si>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</si>
  <si>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</si>
  <si>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</si>
  <si>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</si>
  <si>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</si>
  <si>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</si>
  <si>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</si>
  <si>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</si>
  <si>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</si>
  <si>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</si>
  <si>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</si>
  <si>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</si>
  <si>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</si>
  <si>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</si>
  <si>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</si>
  <si>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</si>
  <si>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</si>
  <si>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</si>
  <si>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</si>
  <si>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</si>
  <si>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</si>
  <si>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</si>
  <si>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</si>
  <si>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</si>
  <si>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</si>
  <si>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</si>
  <si>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</si>
  <si>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</si>
  <si>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</si>
  <si>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</si>
  <si>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</si>
  <si>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</si>
  <si>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</si>
  <si>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</si>
  <si>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</si>
  <si>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</si>
  <si>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</si>
  <si>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</si>
  <si>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</si>
  <si>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</si>
  <si>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</si>
  <si>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</si>
  <si>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</si>
  <si>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</si>
  <si>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</si>
  <si>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</si>
  <si>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</si>
  <si>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</si>
  <si>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</si>
  <si>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</si>
  <si>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</si>
  <si>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</si>
  <si>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</si>
  <si>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</si>
  <si>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</si>
  <si>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</si>
  <si>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</si>
  <si>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</si>
  <si>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</si>
  <si>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</si>
  <si>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</si>
  <si>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</si>
  <si>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</si>
  <si>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</si>
  <si>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</si>
  <si>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</si>
  <si>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</si>
  <si>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</si>
  <si>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</si>
  <si>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</si>
  <si>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</si>
  <si>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</si>
  <si>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</si>
  <si>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</si>
  <si>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</si>
  <si>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</si>
  <si>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</si>
  <si>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</si>
  <si>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</si>
  <si>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</si>
  <si>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</si>
  <si>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</si>
  <si>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</si>
  <si>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</si>
  <si>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</si>
  <si>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</si>
  <si>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</si>
  <si>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</si>
  <si>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</si>
  <si>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</si>
  <si>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</si>
  <si>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</si>
  <si>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</si>
  <si>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</si>
  <si>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</si>
  <si>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</si>
  <si>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</si>
  <si>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</si>
  <si>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</si>
  <si>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</si>
  <si>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</si>
  <si>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</si>
  <si>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</si>
  <si>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</si>
  <si>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</si>
  <si>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</si>
  <si>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</si>
  <si>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</si>
  <si>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</si>
  <si>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</si>
  <si>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</si>
  <si>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</si>
  <si>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</si>
  <si>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</si>
  <si>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</si>
  <si>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</si>
  <si>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</si>
  <si>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</si>
  <si>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</si>
  <si>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</si>
  <si>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</si>
  <si>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</si>
  <si>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</si>
  <si>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</si>
  <si>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</si>
  <si>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</si>
  <si>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</si>
  <si>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</si>
  <si>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</si>
  <si>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</si>
  <si>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</si>
  <si>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</si>
  <si>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</si>
  <si>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</si>
  <si>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</si>
  <si>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</si>
  <si>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</si>
  <si>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</si>
  <si>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</si>
  <si>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</si>
  <si>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</si>
  <si>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</si>
  <si>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</si>
  <si>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</si>
  <si>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</si>
  <si>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</si>
  <si>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</si>
  <si>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</si>
  <si>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</si>
  <si>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</si>
  <si>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</si>
  <si>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</si>
  <si>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</si>
  <si>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</si>
  <si>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</si>
  <si>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</si>
  <si>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</si>
  <si>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</si>
  <si>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</si>
  <si>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</si>
  <si>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</si>
  <si>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</si>
  <si>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</si>
  <si>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</si>
  <si>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</si>
  <si>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</si>
  <si>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</si>
  <si>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</si>
  <si>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</si>
  <si>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</si>
  <si>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</si>
  <si>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</si>
  <si>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</si>
  <si>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</si>
  <si>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</si>
  <si>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</si>
  <si>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</si>
  <si>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</si>
  <si>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</si>
  <si>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</si>
  <si>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</si>
  <si>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</si>
  <si>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</si>
  <si>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</si>
  <si>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</si>
  <si>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</si>
  <si>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</si>
  <si>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</si>
  <si>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</si>
  <si>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</si>
  <si>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</si>
  <si>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</si>
  <si>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</si>
  <si>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</si>
  <si>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</si>
  <si>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</si>
  <si>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</si>
  <si>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</si>
  <si>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</si>
  <si>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</si>
  <si>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</si>
  <si>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</si>
  <si>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</si>
  <si>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</si>
  <si>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</si>
  <si>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</si>
  <si>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</si>
  <si>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</si>
  <si>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</si>
  <si>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</si>
  <si>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</si>
  <si>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</si>
  <si>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</si>
  <si>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</si>
  <si>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</si>
  <si>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</si>
  <si>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</si>
  <si>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</si>
  <si>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</si>
  <si>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</si>
  <si>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</si>
  <si>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</si>
  <si>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</si>
  <si>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</si>
  <si>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</si>
  <si>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</si>
  <si>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</si>
  <si>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</si>
  <si>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</si>
  <si>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</si>
  <si>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</si>
  <si>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</si>
  <si>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</si>
  <si>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</si>
  <si>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</si>
  <si>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</si>
  <si>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</si>
  <si>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</si>
  <si>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</si>
  <si>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</si>
  <si>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</si>
  <si>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</si>
  <si>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</si>
  <si>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</si>
  <si>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</si>
  <si>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</si>
  <si>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</si>
  <si>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</si>
  <si>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</si>
  <si>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</si>
  <si>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</si>
  <si>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</si>
  <si>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</si>
  <si>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</si>
  <si>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</si>
  <si>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</si>
  <si>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</si>
  <si>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</si>
  <si>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</si>
  <si>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</si>
  <si>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</si>
  <si>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</si>
  <si>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</si>
  <si>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</si>
  <si>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</si>
  <si>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</si>
  <si>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</si>
  <si>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</si>
  <si>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</si>
  <si>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</si>
  <si>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</si>
  <si>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</si>
  <si>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</si>
  <si>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</si>
  <si>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</si>
  <si>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</si>
  <si>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</si>
  <si>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</si>
  <si>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</si>
  <si>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</si>
  <si>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</si>
  <si>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</si>
  <si>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</si>
  <si>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</si>
  <si>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</si>
  <si>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</si>
  <si>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</si>
  <si>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</si>
  <si>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</si>
  <si>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</si>
  <si>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</si>
  <si>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</si>
  <si>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</si>
  <si>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</si>
  <si>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</si>
  <si>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</si>
  <si>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</si>
  <si>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</si>
  <si>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</si>
  <si>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</si>
  <si>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</si>
  <si>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</si>
  <si>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</si>
  <si>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</si>
  <si>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</si>
  <si>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</si>
  <si>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</si>
  <si>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</si>
  <si>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</si>
  <si>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</si>
  <si>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</si>
  <si>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</si>
  <si>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</si>
  <si>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</si>
  <si>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</si>
  <si>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</si>
  <si>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</si>
  <si>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</si>
  <si>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</si>
  <si>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</si>
  <si>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</si>
  <si>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</si>
  <si>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</si>
  <si>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</si>
  <si>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</si>
  <si>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</si>
  <si>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</si>
  <si>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</si>
  <si>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</si>
  <si>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</si>
  <si>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</si>
  <si>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</si>
  <si>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</si>
  <si>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</si>
  <si>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</si>
  <si>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</si>
  <si>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</si>
  <si>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</si>
  <si>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</si>
  <si>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</si>
  <si>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</si>
  <si>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</si>
  <si>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</si>
  <si>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</si>
  <si>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</si>
  <si>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</si>
  <si>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</si>
  <si>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</si>
  <si>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</si>
  <si>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</si>
  <si>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</si>
  <si>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</si>
  <si>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</si>
  <si>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</si>
  <si>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</si>
  <si>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</si>
  <si>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</si>
  <si>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</si>
  <si>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</si>
  <si>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</si>
  <si>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</si>
  <si>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</si>
  <si>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</si>
  <si>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</si>
  <si>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</si>
  <si>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</si>
  <si>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</si>
  <si>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</si>
  <si>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</si>
  <si>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</si>
  <si>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</si>
  <si>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</si>
  <si>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</si>
  <si>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</si>
  <si>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</si>
  <si>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</si>
  <si>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</si>
  <si>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</si>
  <si>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</si>
  <si>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</si>
  <si>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</si>
  <si>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</si>
  <si>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</si>
  <si>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</si>
  <si>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</si>
  <si>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</si>
  <si>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</si>
  <si>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</si>
  <si>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</si>
  <si>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</si>
  <si>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</si>
  <si>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</si>
  <si>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</si>
  <si>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</si>
  <si>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</si>
  <si>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</si>
  <si>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</si>
  <si>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</si>
  <si>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</si>
  <si>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</si>
  <si>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</si>
  <si>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</si>
  <si>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</si>
  <si>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</si>
  <si>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</si>
  <si>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</si>
  <si>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</si>
  <si>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</si>
  <si>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</si>
  <si>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</si>
  <si>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</si>
  <si>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</si>
  <si>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</si>
  <si>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</si>
  <si>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</si>
  <si>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</si>
  <si>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</si>
  <si>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</si>
  <si>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</si>
  <si>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</si>
  <si>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</si>
  <si>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</si>
  <si>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</si>
  <si>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</si>
  <si>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</si>
  <si>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</si>
  <si>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</si>
  <si>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</si>
  <si>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</si>
  <si>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</si>
  <si>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</si>
  <si>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</si>
  <si>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</si>
  <si>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</si>
  <si>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</si>
  <si>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</si>
  <si>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</si>
  <si>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</si>
  <si>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</si>
  <si>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</si>
  <si>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</si>
  <si>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</si>
  <si>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</si>
  <si>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</si>
  <si>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</si>
  <si>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</si>
  <si>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</si>
  <si>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</si>
  <si>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</si>
  <si>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</si>
  <si>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</si>
  <si>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</si>
  <si>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</si>
  <si>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</si>
  <si>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</si>
  <si>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</si>
  <si>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</si>
  <si>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</si>
  <si>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</si>
  <si>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</si>
  <si>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</si>
  <si>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</si>
  <si>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</si>
  <si>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</si>
  <si>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</si>
  <si>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</si>
  <si>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</si>
  <si>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</si>
  <si>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</si>
  <si>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</si>
  <si>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</si>
  <si>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</si>
  <si>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</si>
  <si>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</si>
  <si>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</si>
  <si>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</si>
  <si>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</si>
  <si>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</si>
  <si>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</si>
  <si>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</si>
  <si>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</si>
  <si>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</si>
  <si>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</si>
  <si>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</si>
  <si>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</si>
  <si>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</si>
  <si>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</si>
  <si>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</si>
  <si>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</si>
  <si>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</si>
  <si>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</si>
  <si>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</si>
  <si>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</si>
  <si>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</si>
  <si>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</si>
  <si>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</si>
  <si>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</si>
  <si>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</si>
  <si>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</si>
  <si>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</si>
  <si>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</si>
  <si>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</si>
  <si>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</si>
  <si>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</si>
  <si>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</si>
  <si>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</si>
  <si>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</si>
  <si>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</si>
  <si>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</si>
  <si>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</si>
  <si>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</si>
  <si>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</si>
  <si>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</si>
  <si>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</si>
  <si>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</si>
  <si>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</si>
  <si>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</si>
  <si>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</si>
  <si>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</si>
  <si>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</si>
  <si>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</si>
  <si>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</si>
  <si>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</si>
  <si>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</si>
  <si>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</si>
  <si>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</si>
  <si>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</si>
  <si>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</si>
  <si>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</si>
  <si>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</si>
  <si>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</si>
  <si>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</si>
  <si>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</si>
  <si>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</si>
  <si>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</si>
  <si>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</si>
  <si>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</si>
  <si>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</si>
  <si>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</si>
  <si>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</si>
  <si>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</si>
  <si>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</si>
  <si>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</si>
  <si>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</si>
  <si>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</si>
  <si>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</si>
  <si>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</si>
  <si>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</si>
  <si>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</si>
  <si>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</si>
  <si>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</si>
  <si>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</si>
  <si>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</si>
  <si>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</si>
  <si>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</si>
  <si>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</si>
  <si>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</si>
  <si>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</si>
  <si>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</si>
  <si>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</si>
  <si>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</si>
  <si>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</si>
  <si>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</si>
  <si>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</si>
  <si>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</si>
  <si>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</si>
  <si>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</si>
  <si>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</si>
  <si>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</si>
  <si>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</si>
  <si>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</si>
  <si>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</si>
  <si>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</si>
  <si>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</si>
  <si>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</si>
  <si>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</si>
  <si>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</si>
  <si>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</si>
  <si>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</si>
  <si>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</si>
  <si>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</si>
  <si>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</si>
  <si>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</si>
  <si>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</si>
  <si>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</si>
  <si>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</si>
  <si>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</si>
  <si>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</si>
  <si>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</si>
  <si>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</si>
  <si>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</si>
  <si>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</si>
  <si>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</si>
  <si>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</si>
  <si>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</si>
  <si>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</si>
  <si>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</si>
  <si>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</si>
  <si>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</si>
  <si>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</si>
  <si>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</si>
  <si>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</si>
  <si>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</si>
  <si>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</si>
  <si>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</si>
  <si>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</si>
  <si>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</si>
  <si>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</si>
  <si>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</si>
  <si>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</si>
  <si>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</si>
  <si>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</si>
  <si>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</si>
  <si>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</si>
  <si>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</si>
  <si>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</si>
  <si>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</si>
  <si>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</si>
  <si>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</si>
  <si>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</si>
  <si>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</si>
  <si>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</si>
  <si>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</si>
  <si>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</si>
  <si>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</si>
  <si>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</si>
  <si>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</si>
  <si>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</si>
  <si>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</si>
  <si>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</si>
  <si>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</si>
  <si>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</si>
  <si>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</si>
  <si>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</si>
  <si>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</si>
  <si>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</si>
  <si>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</si>
  <si>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</si>
  <si>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</si>
  <si>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</si>
  <si>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</si>
  <si>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</si>
  <si>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</si>
  <si>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</si>
  <si>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</si>
  <si>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</si>
  <si>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</si>
  <si>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</si>
  <si>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</si>
  <si>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</si>
  <si>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</si>
  <si>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</si>
  <si>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</si>
  <si>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</si>
  <si>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</si>
  <si>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</si>
  <si>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</si>
  <si>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</si>
  <si>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</si>
  <si>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</si>
  <si>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</si>
  <si>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</si>
  <si>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</si>
  <si>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</si>
  <si>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</si>
  <si>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</si>
  <si>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</si>
  <si>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</si>
  <si>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</si>
  <si>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</si>
  <si>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</si>
  <si>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</si>
  <si>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</si>
  <si>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</si>
  <si>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</si>
  <si>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</si>
  <si>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</si>
  <si>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</si>
  <si>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</si>
  <si>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</si>
  <si>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</si>
  <si>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</si>
  <si>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</si>
  <si>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</si>
  <si>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</si>
  <si>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</si>
  <si>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</si>
  <si>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</si>
  <si>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</si>
  <si>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</si>
  <si>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</si>
  <si>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</si>
  <si>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</si>
  <si>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</si>
  <si>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</si>
  <si>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</si>
  <si>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</si>
  <si>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</si>
  <si>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</si>
  <si>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</si>
  <si>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</si>
  <si>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</si>
  <si>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</si>
  <si>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</si>
  <si>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</si>
  <si>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</si>
  <si>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</si>
  <si>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</si>
  <si>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</si>
  <si>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</si>
  <si>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</si>
  <si>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</si>
  <si>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</si>
  <si>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</si>
  <si>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</si>
  <si>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</si>
  <si>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</si>
  <si>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</si>
  <si>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</si>
  <si>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</si>
  <si>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</si>
  <si>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</si>
  <si>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</si>
  <si>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</si>
  <si>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</si>
  <si>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</si>
  <si>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</si>
  <si>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</si>
  <si>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</si>
  <si>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</si>
  <si>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</si>
  <si>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</si>
  <si>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</si>
  <si>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</si>
  <si>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</si>
  <si>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</si>
  <si>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</si>
  <si>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</si>
  <si>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</si>
  <si>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</si>
  <si>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</si>
  <si>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</si>
  <si>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</si>
  <si>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</si>
  <si>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</si>
  <si>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</si>
  <si>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</si>
  <si>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</si>
  <si>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</si>
  <si>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</si>
  <si>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</si>
  <si>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</si>
  <si>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</si>
  <si>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</si>
  <si>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</si>
  <si>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</si>
  <si>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</si>
  <si>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</si>
  <si>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</si>
  <si>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</si>
  <si>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</si>
  <si>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</si>
  <si>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</si>
  <si>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</si>
  <si>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</si>
  <si>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</si>
  <si>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</si>
  <si>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</si>
  <si>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</si>
  <si>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</si>
  <si>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</si>
  <si>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</si>
  <si>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</si>
  <si>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</si>
  <si>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</si>
  <si>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</si>
  <si>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</si>
  <si>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</si>
  <si>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</si>
  <si>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</si>
  <si>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</si>
  <si>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</si>
  <si>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</si>
  <si>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</si>
  <si>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</si>
  <si>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</si>
  <si>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</si>
  <si>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</si>
  <si>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</si>
  <si>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</si>
  <si>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</si>
  <si>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</si>
  <si>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</si>
  <si>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</si>
  <si>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</si>
  <si>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</si>
  <si>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</si>
  <si>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</si>
  <si>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</si>
  <si>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</si>
  <si>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</si>
  <si>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</si>
  <si>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</si>
  <si>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</si>
  <si>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</si>
  <si>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</si>
  <si>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</si>
  <si>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</si>
  <si>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</si>
  <si>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</si>
  <si>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</si>
  <si>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</si>
  <si>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</si>
  <si>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</si>
  <si>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</si>
  <si>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</si>
  <si>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</si>
  <si>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</si>
  <si>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</si>
  <si>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</si>
  <si>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</si>
  <si>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</si>
  <si>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</si>
  <si>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</si>
  <si>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</si>
  <si>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</si>
  <si>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</si>
  <si>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</si>
  <si>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</si>
  <si>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</si>
  <si>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</si>
  <si>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</si>
  <si>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</si>
  <si>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</si>
  <si>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</si>
  <si>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</si>
  <si>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</si>
  <si>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</si>
  <si>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</si>
  <si>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</si>
  <si>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</si>
  <si>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</si>
  <si>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</si>
  <si>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</si>
  <si>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</si>
  <si>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</si>
  <si>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</si>
  <si>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</si>
  <si>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</si>
  <si>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</si>
  <si>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</si>
  <si>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</si>
  <si>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</si>
  <si>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</si>
  <si>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</si>
  <si>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</si>
  <si>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</si>
  <si>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</si>
  <si>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</si>
  <si>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</si>
  <si>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</si>
  <si>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</si>
  <si>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</si>
  <si>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</si>
  <si>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</si>
  <si>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</si>
  <si>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</si>
  <si>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</si>
  <si>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</si>
  <si>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</si>
  <si>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</si>
  <si>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</si>
  <si>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</si>
  <si>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</si>
  <si>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</si>
  <si>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</si>
  <si>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</si>
  <si>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</si>
  <si>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</si>
  <si>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</si>
  <si>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</si>
  <si>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</si>
  <si>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</si>
  <si>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</si>
  <si>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</si>
  <si>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</si>
  <si>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</si>
  <si>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</si>
  <si>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</si>
  <si>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</si>
  <si>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</si>
  <si>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</si>
  <si>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</si>
  <si>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</si>
  <si>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</si>
  <si>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</si>
  <si>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</si>
  <si>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</si>
  <si>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</si>
  <si>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</si>
  <si>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</si>
  <si>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</si>
  <si>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</si>
  <si>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</si>
  <si>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</si>
  <si>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</si>
  <si>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</si>
  <si>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</si>
  <si>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</si>
  <si>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</si>
  <si>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</si>
  <si>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</si>
  <si>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</si>
  <si>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</si>
  <si>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</si>
  <si>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</si>
  <si>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</si>
  <si>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</si>
  <si>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</si>
  <si>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</si>
  <si>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</si>
  <si>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</si>
  <si>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</si>
  <si>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</si>
  <si>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</si>
  <si>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</si>
  <si>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</si>
  <si>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</si>
  <si>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</si>
  <si>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</si>
  <si>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</si>
  <si>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</si>
  <si>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</si>
  <si>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</si>
  <si>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</si>
  <si>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</si>
  <si>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</si>
  <si>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</si>
  <si>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</si>
  <si>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</si>
  <si>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</si>
  <si>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</si>
  <si>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</si>
  <si>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</si>
  <si>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</si>
  <si>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</si>
  <si>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</si>
  <si>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</si>
  <si>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</si>
  <si>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</si>
  <si>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</si>
  <si>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</si>
  <si>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</si>
  <si>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</si>
  <si>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</si>
  <si>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</si>
  <si>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</si>
  <si>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</si>
  <si>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</si>
  <si>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</si>
  <si>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</si>
  <si>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</si>
  <si>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</si>
  <si>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</si>
  <si>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</si>
  <si>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</si>
  <si>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</si>
  <si>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</si>
  <si>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</si>
  <si>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</si>
  <si>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</si>
  <si>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</si>
  <si>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</si>
  <si>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</si>
  <si>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</si>
  <si>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</si>
  <si>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</si>
  <si>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</si>
  <si>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</si>
  <si>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</si>
  <si>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</si>
  <si>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</si>
  <si>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</si>
  <si>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</si>
  <si>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</si>
  <si>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</si>
  <si>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</si>
  <si>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</si>
  <si>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</si>
  <si>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</si>
  <si>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</si>
  <si>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</si>
  <si>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</si>
  <si>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</si>
  <si>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</si>
  <si>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</si>
  <si>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</si>
  <si>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</si>
  <si>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</si>
  <si>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</si>
  <si>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</si>
  <si>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</si>
  <si>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</si>
  <si>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</si>
  <si>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</si>
  <si>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</si>
  <si>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</si>
  <si>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</si>
  <si>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</si>
  <si>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</si>
  <si>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</si>
  <si>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</si>
  <si>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</si>
  <si>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</si>
  <si>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</si>
  <si>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</si>
  <si>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</si>
  <si>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</si>
  <si>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</si>
  <si>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</si>
  <si>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</si>
  <si>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</si>
  <si>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</si>
  <si>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</si>
  <si>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</si>
  <si>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</si>
  <si>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</si>
  <si>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</si>
  <si>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</si>
  <si>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</si>
  <si>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</si>
  <si>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</si>
  <si>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</si>
  <si>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</si>
  <si>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</si>
  <si>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</si>
  <si>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</si>
  <si>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</si>
  <si>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</si>
  <si>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</si>
  <si>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</si>
  <si>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</si>
  <si>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</si>
  <si>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</si>
  <si>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</si>
  <si>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</si>
  <si>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</si>
  <si>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</si>
  <si>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</si>
  <si>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</si>
  <si>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</si>
  <si>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</si>
  <si>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</si>
  <si>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</si>
  <si>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</si>
  <si>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</si>
  <si>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</si>
  <si>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</si>
  <si>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</si>
  <si>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</si>
  <si>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</si>
  <si>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</si>
  <si>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</si>
  <si>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</si>
  <si>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</si>
  <si>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</si>
  <si>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</si>
  <si>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</si>
  <si>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</si>
  <si>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</si>
  <si>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</si>
  <si>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</si>
  <si>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</si>
  <si>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</si>
  <si>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</si>
  <si>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</si>
  <si>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</si>
  <si>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</si>
  <si>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</si>
  <si>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</si>
  <si>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</si>
  <si>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</si>
  <si>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</si>
  <si>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</si>
  <si>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</si>
  <si>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</si>
  <si>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</si>
  <si>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</si>
  <si>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</si>
  <si>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</si>
  <si>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</si>
  <si>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</si>
  <si>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</si>
  <si>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</si>
  <si>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</si>
  <si>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</si>
  <si>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</si>
  <si>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</si>
  <si>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</si>
  <si>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</si>
  <si>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</si>
  <si>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</si>
  <si>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</si>
  <si>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</si>
  <si>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</si>
  <si>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</si>
  <si>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</si>
  <si>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</si>
  <si>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</si>
  <si>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</si>
  <si>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</si>
  <si>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</si>
  <si>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</si>
  <si>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</si>
  <si>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</si>
  <si>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</si>
  <si>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</si>
  <si>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</si>
  <si>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</si>
  <si>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</si>
  <si>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</si>
  <si>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</si>
  <si>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</si>
  <si>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</si>
  <si>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</si>
  <si>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</si>
  <si>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</si>
  <si>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</si>
  <si>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</si>
  <si>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</si>
  <si>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</si>
  <si>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</si>
  <si>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</si>
  <si>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</si>
  <si>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</si>
  <si>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</si>
  <si>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</si>
  <si>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</si>
  <si>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</si>
  <si>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</si>
  <si>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</si>
  <si>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</si>
  <si>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</si>
  <si>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</si>
  <si>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</si>
  <si>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</si>
  <si>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</si>
  <si>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</si>
  <si>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</si>
  <si>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</si>
  <si>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</si>
  <si>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</si>
  <si>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</si>
  <si>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</si>
  <si>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</si>
  <si>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</si>
  <si>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</si>
  <si>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</si>
  <si>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</si>
  <si>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</si>
  <si>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</si>
  <si>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</si>
  <si>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</si>
  <si>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</si>
  <si>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</si>
  <si>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</si>
  <si>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</si>
  <si>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</si>
  <si>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</si>
  <si>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</si>
  <si>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</si>
  <si>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</si>
  <si>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</si>
  <si>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</si>
  <si>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</si>
  <si>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</si>
  <si>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</si>
  <si>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</si>
  <si>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</si>
  <si>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</si>
  <si>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</si>
  <si>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</si>
  <si>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</si>
  <si>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</si>
  <si>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</si>
  <si>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</si>
  <si>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</si>
  <si>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</si>
  <si>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</si>
  <si>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</si>
  <si>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</si>
  <si>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</si>
  <si>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</si>
  <si>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</si>
  <si>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</si>
  <si>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</si>
  <si>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</si>
  <si>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</si>
  <si>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</si>
  <si>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</si>
  <si>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</si>
  <si>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</si>
  <si>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</si>
  <si>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</si>
  <si>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</si>
  <si>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</si>
  <si>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</si>
  <si>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</si>
  <si>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</si>
  <si>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</si>
  <si>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</si>
  <si>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</si>
  <si>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</si>
  <si>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</si>
  <si>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</si>
  <si>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</si>
  <si>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</si>
  <si>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</si>
  <si>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</si>
  <si>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</si>
  <si>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</si>
  <si>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</si>
  <si>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</si>
  <si>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</si>
  <si>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</si>
  <si>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</si>
  <si>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</si>
  <si>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</si>
  <si>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</si>
  <si>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</si>
  <si>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</si>
  <si>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</si>
  <si>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</si>
  <si>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</si>
  <si>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</si>
  <si>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</si>
  <si>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</si>
  <si>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</si>
  <si>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</si>
  <si>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</si>
  <si>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</si>
  <si>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</si>
  <si>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</si>
  <si>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</si>
  <si>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</si>
  <si>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</si>
  <si>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</si>
  <si>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</si>
  <si>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</si>
  <si>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</si>
  <si>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</si>
  <si>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</si>
  <si>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</si>
  <si>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</si>
  <si>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</si>
  <si>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</si>
  <si>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</si>
  <si>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</si>
  <si>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</si>
  <si>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</si>
  <si>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</si>
  <si>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</si>
  <si>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</si>
  <si>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</si>
  <si>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</si>
  <si>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</si>
  <si>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</si>
  <si>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</si>
  <si>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</si>
  <si>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</si>
  <si>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</si>
  <si>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</si>
  <si>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</si>
  <si>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</si>
  <si>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</si>
  <si>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</si>
  <si>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</si>
  <si>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</si>
  <si>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</si>
  <si>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</si>
  <si>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</si>
  <si>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</si>
  <si>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</si>
  <si>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</si>
  <si>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</si>
  <si>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</si>
  <si>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</si>
  <si>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</si>
  <si>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</si>
  <si>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</si>
  <si>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</si>
  <si>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</si>
  <si>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</si>
  <si>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</si>
  <si>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</si>
  <si>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</si>
  <si>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</si>
  <si>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</si>
  <si>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</si>
  <si>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</si>
  <si>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</si>
  <si>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</si>
  <si>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</si>
  <si>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</si>
  <si>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</si>
  <si>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</si>
  <si>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</si>
  <si>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</si>
  <si>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</si>
  <si>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</si>
  <si>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</si>
  <si>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</si>
  <si>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</si>
  <si>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</si>
  <si>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</si>
  <si>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</si>
  <si>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</si>
  <si>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</si>
  <si>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</si>
  <si>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</si>
  <si>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</si>
  <si>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</si>
  <si>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</si>
  <si>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</si>
  <si>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</si>
  <si>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</si>
  <si>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</si>
  <si>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</si>
  <si>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</si>
  <si>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</si>
  <si>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</si>
  <si>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</si>
  <si>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</si>
  <si>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</si>
  <si>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</si>
  <si>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</si>
  <si>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</si>
  <si>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</si>
  <si>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</si>
  <si>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</si>
  <si>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</si>
  <si>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</si>
  <si>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</si>
  <si>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</si>
  <si>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</si>
  <si>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</si>
  <si>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</si>
  <si>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</si>
  <si>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</si>
  <si>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</si>
  <si>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</si>
  <si>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</si>
  <si>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</si>
  <si>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</si>
  <si>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</si>
  <si>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</si>
  <si>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</si>
  <si>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</si>
  <si>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</si>
  <si>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</si>
  <si>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</si>
  <si>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</si>
  <si>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</si>
  <si>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</si>
  <si>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</si>
  <si>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</si>
  <si>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</si>
  <si>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</si>
  <si>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</si>
  <si>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</si>
  <si>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</si>
  <si>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</si>
  <si>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</si>
  <si>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</si>
  <si>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</si>
  <si>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</si>
  <si>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</si>
  <si>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</si>
  <si>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</si>
  <si>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</si>
  <si>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</si>
  <si>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</si>
  <si>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</si>
  <si>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</si>
  <si>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</si>
  <si>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</si>
  <si>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</si>
  <si>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</si>
  <si>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</si>
  <si>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</si>
  <si>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</si>
  <si>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</si>
  <si>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</si>
  <si>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</si>
  <si>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</si>
  <si>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</si>
  <si>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</si>
  <si>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</si>
  <si>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</si>
  <si>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</si>
  <si>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</si>
  <si>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</si>
  <si>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</si>
  <si>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</si>
  <si>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</si>
  <si>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</si>
  <si>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</si>
  <si>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</si>
  <si>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</si>
  <si>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</si>
  <si>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</si>
  <si>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</si>
  <si>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</si>
  <si>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</si>
  <si>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</si>
  <si>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</si>
  <si>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</si>
  <si>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</si>
  <si>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</si>
  <si>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</si>
  <si>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</si>
  <si>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</si>
  <si>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</si>
  <si>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</si>
  <si>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</si>
  <si>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</si>
  <si>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</si>
  <si>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</si>
  <si>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</si>
  <si>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</si>
  <si>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</si>
  <si>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</si>
  <si>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</si>
  <si>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</si>
  <si>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</si>
  <si>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</si>
  <si>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</si>
  <si>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</si>
  <si>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</si>
  <si>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</si>
  <si>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</si>
  <si>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</si>
  <si>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</si>
  <si>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</si>
  <si>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</si>
  <si>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</si>
  <si>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</si>
  <si>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</si>
  <si>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</si>
  <si>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</si>
  <si>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</si>
  <si>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</si>
  <si>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</si>
  <si>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</si>
  <si>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</si>
  <si>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</si>
  <si>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</si>
  <si>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</si>
  <si>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</si>
  <si>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</si>
  <si>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</si>
  <si>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</si>
  <si>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</si>
  <si>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</si>
  <si>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</si>
  <si>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</si>
  <si>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</si>
  <si>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</si>
  <si>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</si>
  <si>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</si>
  <si>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</si>
  <si>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</si>
  <si>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</si>
  <si>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</si>
  <si>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</si>
  <si>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</si>
  <si>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</si>
  <si>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</si>
  <si>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</si>
  <si>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</si>
  <si>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</si>
  <si>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</si>
  <si>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</si>
  <si>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</si>
  <si>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</si>
  <si>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</si>
  <si>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</si>
  <si>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</si>
  <si>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</si>
  <si>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</si>
  <si>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</si>
  <si>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</si>
  <si>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</si>
  <si>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</si>
  <si>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</si>
  <si>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</si>
  <si>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</si>
  <si>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</si>
  <si>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</si>
  <si>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</si>
  <si>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</si>
  <si>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</si>
  <si>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</si>
  <si>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</si>
  <si>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</si>
  <si>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</si>
  <si>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</si>
  <si>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</si>
  <si>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</si>
  <si>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</si>
  <si>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</si>
  <si>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</si>
  <si>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</si>
  <si>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</si>
  <si>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</si>
  <si>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</si>
  <si>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</si>
  <si>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</si>
  <si>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</si>
  <si>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</si>
  <si>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</si>
  <si>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</si>
  <si>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</si>
  <si>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</si>
  <si>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</si>
  <si>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</si>
  <si>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</si>
  <si>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</si>
  <si>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</si>
  <si>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</si>
  <si>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</si>
  <si>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</si>
  <si>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</si>
  <si>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</si>
  <si>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</si>
  <si>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</si>
  <si>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</si>
  <si>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</si>
  <si>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</si>
  <si>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</si>
  <si>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</si>
  <si>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</si>
  <si>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</si>
  <si>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</si>
  <si>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</si>
  <si>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</si>
  <si>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</si>
  <si>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</si>
  <si>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</si>
  <si>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</si>
  <si>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</si>
  <si>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</si>
  <si>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</si>
  <si>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</si>
  <si>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</si>
  <si>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</si>
  <si>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</si>
  <si>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</si>
  <si>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</si>
  <si>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</si>
  <si>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</si>
  <si>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</si>
  <si>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</si>
  <si>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</si>
  <si>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</si>
  <si>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</si>
  <si>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</si>
  <si>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</si>
  <si>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</si>
  <si>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</si>
  <si>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</si>
  <si>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</si>
  <si>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</si>
  <si>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</si>
  <si>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</si>
  <si>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</si>
  <si>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</si>
  <si>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</si>
  <si>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</si>
  <si>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</si>
  <si>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</si>
  <si>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</si>
  <si>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</si>
  <si>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</si>
  <si>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</si>
  <si>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</si>
  <si>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</si>
  <si>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</si>
  <si>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</si>
  <si>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</si>
  <si>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</si>
  <si>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</si>
  <si>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</si>
  <si>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</si>
  <si>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</si>
  <si>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</si>
  <si>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</si>
  <si>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</si>
  <si>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</si>
  <si>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</si>
  <si>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</si>
  <si>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</si>
  <si>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</si>
  <si>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</si>
  <si>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</si>
  <si>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</si>
  <si>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</si>
  <si>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</si>
  <si>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</si>
  <si>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</si>
  <si>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</si>
  <si>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</si>
  <si>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</si>
  <si>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</si>
  <si>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</si>
  <si>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</si>
  <si>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</si>
  <si>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</si>
  <si>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</si>
  <si>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</si>
  <si>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</si>
  <si>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</si>
  <si>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</si>
  <si>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</si>
  <si>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</si>
  <si>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</si>
  <si>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</si>
  <si>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</si>
  <si>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</si>
  <si>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</si>
  <si>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</si>
  <si>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</si>
  <si>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</si>
  <si>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</si>
  <si>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</si>
  <si>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</si>
  <si>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</si>
  <si>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</si>
  <si>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</si>
  <si>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</si>
  <si>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</si>
  <si>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</si>
  <si>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</si>
  <si>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</si>
  <si>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</si>
  <si>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</si>
  <si>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</si>
  <si>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</si>
  <si>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</si>
  <si>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</si>
  <si>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</si>
  <si>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</si>
  <si>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</si>
  <si>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</si>
  <si>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</si>
  <si>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</si>
  <si>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</si>
  <si>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</si>
  <si>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</si>
  <si>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</si>
  <si>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</si>
  <si>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</si>
  <si>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</si>
  <si>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</si>
  <si>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</si>
  <si>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</si>
  <si>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</si>
  <si>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</si>
  <si>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</si>
  <si>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</si>
  <si>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</si>
  <si>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</si>
  <si>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</si>
  <si>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</si>
  <si>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</si>
  <si>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</si>
  <si>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</si>
  <si>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</si>
  <si>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</si>
  <si>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</si>
  <si>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</si>
  <si>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</si>
  <si>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</si>
  <si>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</si>
  <si>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</si>
  <si>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</si>
  <si>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</si>
  <si>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</si>
  <si>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</si>
  <si>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</si>
  <si>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</si>
  <si>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</si>
  <si>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</si>
  <si>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</si>
  <si>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</si>
  <si>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</si>
  <si>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</si>
  <si>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</si>
  <si>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</si>
  <si>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</si>
  <si>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</si>
  <si>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</si>
  <si>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</si>
  <si>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</si>
  <si>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</si>
  <si>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</si>
  <si>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</si>
  <si>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</si>
  <si>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</si>
  <si>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</si>
  <si>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</si>
  <si>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</si>
  <si>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</si>
  <si>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</si>
  <si>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</si>
  <si>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</si>
  <si>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</si>
  <si>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</si>
  <si>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</si>
  <si>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</si>
  <si>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</si>
  <si>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</si>
  <si>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</si>
  <si>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</si>
  <si>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</si>
  <si>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</si>
  <si>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</si>
  <si>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</si>
  <si>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</si>
  <si>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</si>
  <si>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</si>
  <si>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</si>
  <si>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</si>
  <si>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</si>
  <si>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</si>
  <si>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</si>
  <si>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</si>
  <si>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</si>
  <si>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</si>
  <si>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</si>
  <si>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</si>
  <si>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</si>
  <si>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</si>
  <si>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</si>
  <si>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</si>
  <si>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</si>
  <si>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</si>
  <si>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</si>
  <si>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</si>
  <si>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</si>
  <si>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</si>
  <si>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</si>
  <si>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</si>
  <si>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</si>
  <si>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</si>
  <si>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</si>
  <si>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</si>
  <si>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</si>
  <si>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</si>
  <si>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</si>
  <si>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</si>
  <si>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</si>
  <si>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</si>
  <si>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</si>
  <si>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</si>
  <si>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</si>
  <si>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</si>
  <si>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</si>
  <si>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</si>
  <si>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</si>
  <si>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</si>
  <si>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</si>
  <si>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</si>
  <si>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</si>
  <si>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</si>
  <si>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</si>
  <si>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</si>
  <si>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</si>
  <si>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</si>
  <si>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</si>
  <si>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</si>
  <si>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</si>
  <si>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</si>
  <si>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</si>
  <si>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</si>
  <si>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</si>
  <si>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</si>
  <si>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</si>
  <si>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</si>
  <si>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</si>
  <si>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</si>
  <si>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</si>
  <si>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</si>
  <si>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</si>
  <si>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</si>
  <si>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</si>
  <si>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</si>
  <si>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</si>
  <si>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</si>
  <si>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</si>
  <si>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</si>
  <si>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</si>
  <si>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</si>
  <si>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</si>
  <si>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</si>
  <si>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</si>
  <si>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</si>
  <si>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</si>
  <si>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</si>
  <si>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</si>
  <si>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</si>
  <si>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</si>
  <si>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</si>
  <si>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</si>
  <si>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</si>
  <si>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</si>
  <si>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</si>
  <si>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</si>
  <si>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</si>
  <si>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</si>
  <si>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</si>
  <si>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</si>
  <si>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</si>
  <si>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</si>
  <si>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</si>
  <si>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</si>
  <si>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</si>
  <si>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</si>
  <si>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</si>
  <si>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</si>
  <si>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</si>
  <si>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</si>
  <si>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</si>
  <si>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</si>
  <si>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</si>
  <si>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</si>
  <si>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</si>
  <si>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</si>
  <si>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</si>
  <si>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</si>
  <si>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</si>
  <si>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</si>
  <si>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</si>
  <si>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</si>
  <si>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</si>
  <si>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</si>
  <si>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</si>
  <si>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</si>
  <si>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</si>
  <si>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</si>
  <si>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</si>
  <si>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</si>
  <si>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</si>
  <si>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</si>
  <si>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</si>
  <si>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</si>
  <si>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</si>
  <si>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</si>
  <si>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</si>
  <si>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</si>
  <si>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</si>
  <si>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</si>
  <si>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</si>
  <si>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</si>
  <si>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</si>
  <si>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</si>
  <si>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</si>
  <si>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</si>
  <si>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</si>
  <si>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</si>
  <si>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</si>
  <si>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</si>
  <si>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</si>
  <si>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</si>
  <si>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</si>
  <si>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</si>
  <si>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</si>
  <si>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</si>
  <si>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</si>
  <si>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</si>
  <si>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</si>
  <si>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</si>
  <si>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</si>
  <si>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</si>
  <si>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</si>
  <si>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</si>
  <si>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</si>
  <si>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</si>
  <si>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</si>
  <si>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</si>
  <si>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</si>
  <si>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</si>
  <si>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</si>
  <si>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</si>
  <si>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</si>
  <si>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</si>
  <si>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</si>
  <si>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</si>
  <si>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</si>
  <si>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</si>
  <si>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</si>
  <si>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</si>
  <si>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</si>
  <si>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</si>
  <si>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</si>
  <si>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</si>
  <si>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</si>
  <si>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</si>
  <si>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</si>
  <si>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</si>
  <si>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</si>
  <si>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</si>
  <si>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</si>
  <si>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</si>
  <si>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</si>
  <si>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</si>
  <si>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</si>
  <si>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</si>
  <si>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</si>
  <si>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</si>
  <si>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</si>
  <si>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</si>
  <si>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</si>
  <si>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</si>
  <si>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</si>
  <si>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</si>
  <si>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</si>
  <si>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</si>
  <si>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</si>
  <si>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</si>
  <si>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</si>
  <si>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</si>
  <si>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</si>
  <si>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</si>
  <si>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</si>
  <si>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</si>
  <si>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</si>
  <si>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</si>
  <si>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</si>
  <si>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</si>
  <si>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</si>
  <si>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</si>
  <si>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</si>
  <si>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</si>
  <si>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</si>
  <si>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</si>
  <si>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</si>
  <si>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</si>
  <si>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</si>
  <si>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</si>
  <si>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</si>
  <si>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</si>
  <si>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</si>
  <si>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</si>
  <si>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</si>
  <si>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</si>
  <si>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</si>
  <si>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</si>
  <si>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</si>
  <si>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</si>
  <si>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</si>
  <si>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</si>
  <si>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</si>
  <si>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</si>
  <si>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</si>
  <si>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</si>
  <si>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</si>
  <si>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</si>
  <si>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</si>
  <si>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</si>
  <si>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</si>
  <si>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</si>
  <si>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</si>
  <si>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</si>
  <si>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</si>
  <si>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</si>
  <si>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</si>
  <si>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</si>
  <si>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</si>
  <si>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</si>
  <si>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</si>
  <si>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</si>
  <si>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</si>
  <si>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</si>
  <si>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</si>
  <si>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</si>
  <si>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</si>
  <si>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</si>
  <si>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</si>
  <si>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</si>
  <si>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</si>
  <si>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</si>
  <si>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</si>
  <si>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</si>
  <si>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</si>
  <si>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</si>
  <si>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</si>
  <si>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</si>
  <si>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</si>
  <si>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</si>
  <si>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</si>
  <si>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</si>
  <si>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</si>
  <si>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</si>
  <si>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</si>
  <si>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</si>
  <si>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</si>
  <si>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</si>
  <si>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</si>
  <si>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</si>
  <si>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</si>
  <si>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</si>
  <si>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</si>
  <si>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</si>
  <si>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</si>
  <si>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</si>
  <si>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</si>
  <si>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</si>
  <si>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</si>
  <si>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</si>
  <si>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</si>
  <si>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</si>
  <si>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</si>
  <si>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</si>
  <si>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</si>
  <si>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</si>
  <si>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</si>
  <si>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</si>
  <si>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</si>
  <si>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</si>
  <si>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</si>
  <si>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</si>
  <si>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</si>
  <si>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</si>
  <si>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</si>
  <si>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</si>
  <si>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</si>
  <si>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</si>
  <si>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</si>
  <si>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</si>
  <si>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</si>
  <si>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</si>
  <si>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</si>
  <si>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</si>
  <si>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</si>
  <si>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</si>
  <si>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</si>
  <si>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</si>
  <si>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</si>
  <si>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</si>
  <si>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</si>
  <si>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</si>
  <si>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</si>
  <si>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</si>
  <si>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</si>
  <si>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</si>
  <si>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</si>
  <si>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</si>
  <si>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</si>
  <si>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</si>
  <si>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</si>
  <si>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</si>
  <si>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</si>
  <si>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</si>
  <si>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</si>
  <si>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</si>
  <si>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</si>
  <si>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</si>
  <si>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</si>
  <si>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</si>
  <si>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</si>
  <si>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</si>
  <si>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</si>
  <si>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</si>
  <si>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</si>
  <si>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</si>
  <si>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</si>
  <si>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</si>
  <si>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</si>
  <si>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</si>
  <si>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</si>
  <si>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</si>
  <si>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</si>
  <si>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</si>
  <si>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</si>
  <si>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</si>
  <si>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</si>
  <si>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</si>
  <si>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</si>
  <si>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</si>
  <si>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</si>
  <si>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</si>
  <si>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</si>
  <si>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</si>
  <si>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</si>
  <si>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</si>
  <si>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</si>
  <si>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</si>
  <si>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</si>
  <si>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</si>
  <si>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</si>
  <si>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</si>
  <si>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</si>
  <si>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</si>
  <si>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</si>
  <si>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</si>
  <si>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</si>
  <si>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</si>
  <si>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</si>
  <si>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</si>
  <si>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</si>
  <si>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</si>
  <si>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</si>
  <si>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</si>
  <si>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</si>
  <si>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</si>
  <si>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</si>
  <si>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</si>
  <si>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</si>
  <si>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</si>
  <si>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</si>
  <si>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</si>
  <si>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</si>
  <si>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</si>
  <si>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</si>
  <si>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</si>
  <si>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</si>
  <si>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</si>
  <si>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</si>
  <si>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</si>
  <si>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</si>
  <si>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</si>
  <si>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</si>
  <si>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</si>
  <si>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</si>
  <si>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</si>
  <si>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</si>
  <si>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</si>
  <si>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</si>
  <si>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</si>
  <si>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</si>
  <si>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</si>
  <si>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</si>
  <si>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</si>
  <si>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</si>
  <si>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</si>
  <si>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</si>
  <si>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</si>
  <si>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</si>
  <si>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</si>
  <si>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</si>
  <si>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</si>
  <si>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</si>
  <si>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</si>
  <si>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</si>
  <si>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</si>
  <si>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</si>
  <si>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</si>
  <si>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</si>
  <si>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</si>
  <si>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</si>
  <si>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</si>
  <si>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</si>
  <si>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</si>
  <si>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</si>
  <si>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</si>
  <si>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</si>
  <si>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</si>
  <si>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</si>
  <si>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</si>
  <si>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</si>
  <si>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</si>
  <si>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</si>
  <si>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</si>
  <si>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</si>
  <si>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</si>
  <si>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</si>
  <si>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</si>
  <si>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</si>
  <si>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</si>
  <si>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</si>
  <si>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</si>
  <si>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</si>
  <si>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</si>
  <si>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</si>
  <si>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</si>
  <si>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</si>
  <si>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</si>
  <si>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</si>
  <si>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</si>
  <si>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</si>
  <si>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</si>
  <si>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</si>
  <si>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</si>
  <si>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</si>
  <si>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</si>
  <si>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</si>
  <si>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</si>
  <si>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</si>
  <si>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</si>
  <si>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</si>
  <si>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</si>
  <si>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</si>
  <si>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</si>
  <si>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</si>
  <si>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</si>
  <si>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</si>
  <si>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</si>
  <si>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</si>
  <si>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</si>
  <si>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</si>
  <si>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</si>
  <si>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</si>
  <si>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</si>
  <si>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</si>
  <si>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</si>
  <si>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</si>
  <si>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</si>
  <si>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</si>
  <si>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</si>
  <si>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</si>
  <si>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</si>
  <si>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</si>
  <si>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</si>
  <si>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</si>
  <si>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</si>
  <si>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</si>
  <si>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</si>
  <si>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</si>
  <si>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</si>
  <si>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</si>
  <si>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</si>
  <si>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</si>
  <si>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</si>
  <si>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</si>
  <si>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</si>
  <si>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</si>
  <si>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</si>
  <si>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</si>
  <si>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</si>
  <si>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</si>
  <si>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</si>
  <si>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</si>
  <si>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</si>
  <si>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</si>
  <si>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</si>
  <si>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</si>
  <si>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</si>
  <si>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</si>
  <si>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</si>
  <si>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</si>
  <si>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</si>
  <si>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</si>
  <si>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</si>
  <si>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</si>
  <si>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</si>
  <si>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</si>
  <si>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</si>
  <si>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</si>
  <si>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</si>
  <si>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</si>
  <si>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</si>
  <si>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</si>
  <si>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</si>
  <si>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</si>
  <si>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</si>
  <si>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</si>
  <si>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</si>
  <si>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</si>
  <si>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</si>
  <si>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</si>
  <si>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</si>
  <si>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</si>
  <si>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</si>
  <si>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</si>
  <si>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</si>
  <si>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</si>
  <si>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</si>
  <si>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</si>
  <si>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</si>
  <si>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</si>
  <si>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</si>
  <si>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</si>
  <si>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</si>
  <si>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</si>
  <si>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</si>
  <si>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</si>
  <si>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</si>
  <si>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</si>
  <si>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</si>
  <si>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</si>
  <si>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</si>
  <si>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</si>
  <si>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</si>
  <si>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</si>
  <si>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</si>
  <si>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</si>
  <si>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</si>
  <si>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</si>
  <si>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</si>
  <si>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</si>
  <si>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</si>
  <si>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</si>
  <si>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</si>
  <si>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</si>
  <si>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</si>
  <si>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</si>
  <si>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</si>
  <si>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</si>
  <si>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</si>
  <si>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</si>
  <si>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</si>
  <si>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</si>
  <si>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</si>
  <si>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</si>
  <si>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</si>
  <si>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</si>
  <si>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</si>
  <si>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</si>
  <si>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</si>
  <si>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</si>
  <si>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</si>
  <si>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</si>
  <si>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</si>
  <si>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</si>
  <si>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</si>
  <si>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</si>
  <si>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</si>
  <si>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</si>
  <si>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</si>
  <si>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</si>
  <si>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</si>
  <si>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</si>
  <si>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</si>
  <si>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</si>
  <si>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</si>
  <si>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</si>
  <si>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</si>
  <si>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</si>
  <si>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</si>
  <si>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</si>
  <si>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PCM-20251119-00000076</t>
  </si>
  <si>
    <t>EM team at site TS</t>
  </si>
  <si>
    <t>PCM-20251118-00002052</t>
  </si>
  <si>
    <t xml:space="preserve">Site located in deep desert &amp; dangerous area , under night access / team will check morning 			</t>
  </si>
  <si>
    <t>TT-20251118-01473</t>
  </si>
  <si>
    <t xml:space="preserve">ETA 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</si>
</sst>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317.16478020833165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45980.113206134258</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45980.113206134258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45980.113206134258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45980.113206134258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45980.113206134258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45980.113206134258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45980.113206134258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45980.113206134258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45980.113206134258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45980.113206134258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45980.113206134258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45980.113206134258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45980.113206134258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45980.113206134258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45980.113206134258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45980.113206134258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45980.113206134258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45980.113206134258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45980.113206134258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45980.113206134258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45980.113206134258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45980.113206134258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45980.113206134258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45980.113206134258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45980.113206134258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45980.113206134258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45980.113206134258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45980.113206134258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45980.113206134258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45980.113206134258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45980.113206134258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45980.113206134258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45980.113206134258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45980.113206134258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45980.113206134258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45980.113206134258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45980.113206134258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45980.113206134258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45980.113206134258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45980.113206134258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45980.113206134258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45980.113206134258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45980.113206134258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45980.113206134258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45980.113206134258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45980.113206134258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45980.113206134258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45980.113206134258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45980.113206134258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45980.113206134258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45980.113206134258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45980.113206134258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45980.113206134258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45980.113206134258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45980.113206134258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0D89D6FC-00A7-4DEA-9994-5A846CEC3A9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155.11336817129632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45980.113206134258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45980.113206134258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45980.113206134258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45980.113206134258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45980.113206134258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45980.113206134258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45980.113206134258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45980.113206134258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45980.113206134258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45980.113206134258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45980.113206134258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45980.113206134258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45980.113206134258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45980.113206134258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45980.113206134258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45980.113206134258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45980.113206134258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45980.113206134258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45980.113206134258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45980.113206134258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45980.113206134258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45980.113206134258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45980.113206134258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45980.113206134258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45980.113206134258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45980.113206134258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45980.113206134258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45980.113206134258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45980.113206134258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45980.113206134258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45980.113206134258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45980.113206134258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45980.113206134258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45980.113206134258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45980.113206134258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45980.113206134258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45980.113206134258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45980.113206134258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45980.113206134258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45980.113206134258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45980.113206134258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45980.113206134258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45980.113206134258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45980.113206134258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45980.113206134258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45980.113206134258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45980.113206134258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45980.113206134258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45980.113206134258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45980.113206134258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45980.113206134258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45980.113206134258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45980.113206134258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45980.113206134258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45980.113206134258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45980.113206134258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45980.113206134258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45980.113206134258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45980.113206134258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45980.113206134258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45980.113206134258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45980.113206134258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45980.113206134258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45980.113206134258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45980.113206134258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45980.113206134258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45980.113206134258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45980.113206134258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45980.113206134258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45980.113206134258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45980.113206134258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45980.113206134258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45980.113206134258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45980.113206134258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45980.113206134258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45980.113206134258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45980.113206134258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45980.113206134258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45980.113206134258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45980.113206134258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45980.113206134258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45980.113206134258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45980.113206134258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45980.113206134258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45980.113206134258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45980.113206134258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45980.113206134258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45980.113206134258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45980.113206134258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45980.113206134258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45980.113206134258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45980.113206134258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45980.113206134258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45980.113206134258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45980.113206134258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45980.113206134258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45980.113206134258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45980.113206134258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45980.113206134258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45980.113206134258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45980.113206134258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45980.113206134258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45980.113206134258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45980.113206134258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45980.113206134258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45980.113206134258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45980.113206134258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45980.113206134258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45980.113206134258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45980.113206134258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45980.113206134258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45980.113206134258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45980.113206134258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45980.113206134258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45980.113206134258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45980.113206134258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45980.113206134258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45980.113206134258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45980.113206134258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45980.113206134258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45980.113206134258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45980.113206134258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45980.113206134258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45980.113206134258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45980.113206134258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45980.113206134258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45980.113206134258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45980.113206134258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45980.113206134258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45980.113206134258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45980.113206134258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45980.113206134258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45980.113206134258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45980.113206134258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45980.113206134258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45980.113206134258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45980.113206134258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45980.113206134258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45980.113206134258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45980.113206134258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45980.113206134258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45980.113206134258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45980.113206134258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45980.113206134258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45980.113206134258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45980.113206134258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45980.113206134258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45980.113206134258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45980.113206134258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45980.113206134258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45980.113206134258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45980.113206134258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45980.113206134258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45980.113206134258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45980.113206134258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45980.113206134258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45980.113206134258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45980.113206134258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45980.113206134258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45980.113206134258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45980.113206134258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45980.113206134258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45980.113206134258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45980.113206134258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45980.113206134258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45980.113206134258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45980.113206134258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45980.113206134258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45980.113206134258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45980.113206134258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45980.113206134258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45980.113206134258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45980.113206134258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45980.113206134258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45980.113206134258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45980.113206134258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45980.113206134258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45980.113206134258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45980.113206134258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45980.113206134258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45980.113206134258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45980.113206134258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45980.113206134258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45980.113206134258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45980.113206134258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45980.113206134258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45980.113206134258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45980.113206134258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45980.113206134258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45980.113206134258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45980.113206134258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45980.113206134258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45980.113206134258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45980.113206134258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45980.113206134258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45980.113206134258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45980.113206134258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45980.113206134258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45980.113206134258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45980.113206134258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45980.113206134258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45980.113206134258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45980.113206134258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45980.113206134258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45980.113206134258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45980.113206134258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45980.113206134258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45980.113206134258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45980.113206134258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45980.113206134258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45980.113206134258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45980.113206134258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45980.113206134258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45980.113206134258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45980.113206134258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45980.113206134258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45980.113206134258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45980.113206134258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45980.113206134258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45980.113206134258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45980.113206134258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45980.113206134258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45980.113206134258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45980.113206134258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45980.113206134258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45980.113206134258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45980.113206134258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45980.113206134258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45980.113206134258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45980.113206134258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45980.113206134258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45980.113206134258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45980.113206134258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45980.113206134258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45980.113206134258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45980.113206134258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45980.113206134258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45980.113206134258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45980.113206134258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45980.113206134258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45980.113206134258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45980.113206134258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45980.113206134258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45980.113206134258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45980.113206134258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45980.113206134258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45980.113206134258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45980.113206134258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45980.113206134258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45980.113206134258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45980.113206134258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45980.113206134258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45980.113206134258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45980.113206134258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45980.113206134258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45980.113206134258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45980.113206134258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45980.113206134258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45980.113206134258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45980.113206134258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45980.113206134258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45980.113206134258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45980.113206134258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45980.113206134258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45980.113206134258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45980.113206134258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45980.113206134258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45980.113206134258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45980.113206134258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45980.113206134258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45980.113206134258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45980.113206134258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45980.113206134258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45980.113206134258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45980.113206134258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45980.113206134258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45980.113206134258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45980.113206134258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45980.113206134258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45980.113206134258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45980.113206134258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45980.113206134258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45980.113206134258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45980.113206134258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45980.113206134258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45980.113206134258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45980.113206134258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45980.113206134258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45980.113206134258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45980.113206134258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45980.113206134258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45980.113206134258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45980.113206134258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45980.113206134258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45980.113206134258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45980.113206134258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45980.113206134258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45980.113206134258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45980.113206134258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45980.113206134258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45980.113206134258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45980.113206134258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45980.113206134258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45980.113206134258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45980.113206134258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45980.113206134258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45980.113206134258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45980.113206134258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45980.113206134258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45980.113206134258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45980.113206134258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45980.113206134258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45980.113206134258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45980.113206134258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45980.113206134258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45980.113206134258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45980.113206134258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45980.113206134258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45980.113206134258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45980.113206134258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45980.113206134258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45980.113206134258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45980.113206134258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45980.113206134258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45980.113206134258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45980.113206134258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45980.113206134258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45980.113206134258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45980.113206134258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45980.113206134258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45980.113206134258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45980.113206134258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45980.113206134258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45980.113206134258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45980.113206134258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45980.113206134258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45980.113206134258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45980.113206134258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45980.113206134258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45980.113206134258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45980.113206134258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45980.113206134258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45980.113206134258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45980.113206134258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45980.113206134258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45980.113206134258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45980.113206134258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45980.113206134258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45980.113206134258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45980.113206134258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45980.113206134258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45980.113206134258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45980.113206134258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45980.113206134258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45980.113206134258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45980.113206134258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45980.113206134258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45980.113206134258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45980.113206134258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45980.113206134258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45980.113206134258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45980.113206134258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45980.113206134258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45980.113206134258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45980.113206134258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45980.113206134258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45980.113206134258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45980.113206134258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45980.113206134258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45980.113206134258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45980.113206134258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45980.113206134258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45980.113206134258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45980.113206134258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45980.113206134258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45980.113206134258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45980.113206134258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45980.113206134258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45980.113206134258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45980.113206134258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45980.113206134258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45980.113206134258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45980.113206134258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45980.113206134258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45980.113206134258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45980.113206134258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45980.113206134258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45980.113206134258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45980.113206134258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45980.113206134258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45980.113206134258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45980.113206134258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45980.113206134258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45980.113206134258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45980.113206134258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45980.113206134258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45980.113206134258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45980.113206134258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45980.113206134258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45980.113206134258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45980.113206134258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45980.113206134258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45980.113206134258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45980.113206134258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45980.113206134258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45980.113206134258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45980.113206134258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45980.113206134258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45980.113206134258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45980.113206134258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45980.113206134258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45980.113206134258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45980.113206134258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45980.113206134258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45980.113206134258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45980.113206134258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45980.113206134258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45980.113206134258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45980.113206134258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45980.113206134258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45980.113206134258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45980.113206134258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45980.113206134258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45980.113206134258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45980.113206134258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45980.113206134258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45980.113206134258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45980.113206134258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45980.113206134258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45980.113206134258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45980.113206134258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45980.113206134258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45980.113206134258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45980.113206134258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45980.113206134258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45980.113206134258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45980.113206134258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45980.113206134258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45980.113206134258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45980.113206134258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45980.113206134258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45980.113206134258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45980.113206134258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45980.113206134258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45980.113206134258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45980.113206134258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45980.113206134258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45980.113206134258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45980.113206134258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45980.113206134258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45980.113206134258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45980.113206134258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45980.113206134258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45980.113206134258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45980.113206134258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45980.113206134258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45980.113206134258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45980.113206134258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45980.113206134258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45980.113206134258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45980.113206134258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45980.113206134258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45980.113206134258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45980.113206134258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45980.113206134258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45980.113206134258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45980.113206134258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45980.113206134258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45980.113206134258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45980.113206134258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45980.113206134258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45980.113206134258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45980.113206134258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45980.113206134258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45980.113206134258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45980.113206134258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45980.113206134258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45980.113206134258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45980.113206134258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45980.113206134258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45980.113206134258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45980.113206134258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45980.113206134258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45980.113206134258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45980.113206134258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45980.113206134258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45980.113206134258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45980.113206134258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45980.113206134258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45980.113206134258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45980.113206134258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45980.113206134258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45980.113206134258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45980.113206134258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45980.113206134258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45980.113206134258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45980.113206134258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45980.113206134258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45980.113206134258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45980.113206134258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45980.113206134258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45980.113206134258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45980.113206134258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45980.113206134258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45980.113206134258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45980.113206134258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45980.113206134258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45980.113206134258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45980.113206134258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45980.113206134258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45980.113206134258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45980.113206134258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45980.113206134258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45980.113206134258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45980.113206134258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45980.113206134258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45980.113206134258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45980.113206134258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45980.113206134258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45980.113206134258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45980.113206134258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45980.113206134258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45980.113206134258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45980.113206134258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45980.113206134258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45980.113206134258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45980.113206134258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45980.113206134258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45980.113206134258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45980.113206134258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45980.113206134258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45980.113206134258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45980.113206134258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45980.113206134258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45980.113206134258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45980.113206134258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45980.113206134258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45980.113206134258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45980.113206134258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45980.113206134258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45980.113206134258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45980.113206134258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45980.113206134258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45980.113206134258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45980.113206134258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45980.113206134258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45980.113206134258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45980.113206134258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45980.113206134258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45980.113206134258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45980.113206134258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45980.113206134258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45980.113206134258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45980.113206134258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45980.113206134258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45980.113206134258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45980.113206134258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45980.113206134258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45980.113206134258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45980.113206134258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45980.113206134258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45980.113206134258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45980.113206134258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45980.113206134258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45980.113206134258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45980.113206134258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45980.113206134258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45980.113206134258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45980.113206134258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45980.113206134258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45980.113206134258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45980.113206134258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45980.113206134258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45980.113206134258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45980.113206134258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45980.113206134258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45980.113206134258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45980.113206134258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45980.113206134258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45980.113206134258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45980.113206134258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45980.113206134258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45980.113206134258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45980.113206134258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45980.113206134258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45980.113206134258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45980.113206134258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45980.113206134258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45980.113206134258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45980.113206134258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45980.113206134258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45980.113206134258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45980.113206134258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45980.113206134258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45980.113206134258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45980.113206134258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45980.113206134258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45980.113206134258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45980.113206134258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45980.113206134258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45980.113206134258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45980.113206134258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45980.113206134258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45980.113206134258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45980.113206134258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45980.113206134258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45980.113206134258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45980.113206134258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45980.113206134258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45980.113206134258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45980.113206134258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45980.113206134258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45980.113206134258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45980.113206134258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45980.113206134258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45980.113206134258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45980.113206134258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45980.113206134258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45980.113206134258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45980.113206134258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45980.113206134258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45980.113206134258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45980.113206134258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45980.113206134258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45980.113206134258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45980.113206134258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45980.113206134258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45980.113206134258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45980.113206134258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45980.113206134258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45980.113206134258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45980.113206134258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45980.113206134258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45980.113206134258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45980.113206134258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45980.113206134258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45980.113206134258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45980.113206134258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45980.113206134258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45980.113206134258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45980.113206134258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45980.113206134258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45980.113206134258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45980.113206134258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45980.113206134258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45980.113206134258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45980.113206134258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45980.113206134258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45980.113206134258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45980.113206134258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45980.113206134258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45980.113206134258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45980.113206134258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45980.113206134258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45980.113206134258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45980.113206134258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45980.113206134258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45980.113206134258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45980.113206134258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45980.113206134258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45980.113206134258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45980.113206134258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45980.113206134258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45980.113206134258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45980.113206134258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45980.113206134258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45980.113206134258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45980.113206134258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45980.113206134258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45980.113206134258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45980.113206134258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45980.113206134258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45980.113206134258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45980.113206134258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45980.113206134258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45980.113206134258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45980.113206134258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45980.113206134258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45980.113206134258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45980.113206134258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45980.113206134258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45980.113206134258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45980.113206134258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45980.113206134258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45980.113206134258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45980.113206134258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45980.113206134258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45980.113206134258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45980.113206134258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45980.113206134258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45980.113206134258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45980.113206134258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45980.113206134258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45980.113206134258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45980.113206134258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45980.113206134258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45980.113206134258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45980.113206134258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45980.113206134258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45980.113206134258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45980.113206134258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45980.113206134258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45980.113206134258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45980.113206134258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45980.113206134258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45980.113206134258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45980.113206134258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45980.113206134258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45980.113206134258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45980.113206134258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45980.113206134258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45980.113206134258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45980.113206134258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45980.113206134258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45980.113206134258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45980.113206134258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45980.113206134258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45980.113206134258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45980.113206134258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45980.113206134258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45980.113206134258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45980.113206134258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45980.113206134258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45980.113206134258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45980.113206134258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45980.113206134258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45980.113206134258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45980.113206134258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45980.113206134258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45980.113206134258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45980.113206134258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45980.113206134258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45980.113206134258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45980.113206134258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45980.113206134258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45980.113206134258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45980.113206134258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45980.113206134258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45980.113206134258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45980.113206134258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45980.113206134258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45980.113206134258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45980.113206134258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45980.113206134258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45980.113206134258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45980.113206134258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45980.113206134258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45980.113206134258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45980.113206134258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45980.113206134258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45980.113206134258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45980.113206134258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45980.113206134258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45980.113206134258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45980.113206134258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45980.113206134258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45980.113206134258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45980.113206134258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45980.113206134258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45980.113206134258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45980.113206134258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45980.113206134258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45980.113206134258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45980.113206134258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45980.113206134258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45980.113206134258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45980.113206134258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45980.113206134258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45980.113206134258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45980.113206134258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45980.113206134258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45980.113206134258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45980.113206134258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45980.113206134258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45980.113206134258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45980.113206134258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45980.113206134258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45980.113206134258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45980.113206134258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45980.113206134258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45980.113206134258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45980.113206134258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45980.113206134258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45980.113206134258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45980.113206134258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45980.113206134258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45980.113206134258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45980.113206134258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45980.113206134258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45980.113206134258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45980.113206134258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45980.113206134258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45980.113206134258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45980.113206134258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45980.113206134258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45980.113206134258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45980.113206134258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45980.113206134258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45980.113206134258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45980.113206134258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45980.113206134258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45980.113206134258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45980.113206134258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45980.113206134258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45980.113206134258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45980.113206134258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45980.113206134258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45980.113206134258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45980.113206134258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45980.113206134258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45980.113206134258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45980.113206134258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45980.113206134258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45980.113206134258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45980.113206134258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45980.113206134258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45980.113206134258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45980.113206134258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45980.113206134258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45980.113206134258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45980.113206134258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45980.113206134258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45980.113206134258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45980.113206134258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45980.113206134258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45980.113206134258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45980.113206134258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45980.113206134258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45980.113206134258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45980.113206134258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45980.113206134258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45980.113206134258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45980.113206134258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45980.113206134258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45980.113206134258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45980.113206134258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45980.113206134258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45980.113206134258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45980.113206134258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45980.113206134258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45980.113206134258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45980.113206134258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45980.113206134258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45980.113206134258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45980.113206134258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45980.113206134258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45980.113206134258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45980.113206134258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45980.113206134258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45980.113206134258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45980.113206134258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45980.113206134258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45980.113206134258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45980.113206134258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45980.113206134258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45980.113206134258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45980.113206134258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45980.113206134258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45980.113206134258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45980.113206134258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45980.113206134258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45980.113206134258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45980.113206134258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45980.113206134258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45980.113206134258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45980.113206134258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45980.113206134258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45980.113206134258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45980.113206134258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45980.113206134258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45980.113206134258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45980.113206134258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45980.113206134258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45980.113206134258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45980.113206134258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45980.113206134258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45980.113206134258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45980.113206134258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45980.113206134258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45980.113206134258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45980.113206134258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45980.113206134258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45980.113206134258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45980.113206134258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45980.113206134258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45980.113206134258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45980.113206134258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45980.113206134258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45980.113206134258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45980.113206134258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45980.113206134258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45980.113206134258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45980.113206134258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45980.113206134258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45980.113206134258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45980.113206134258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45980.113206134258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45980.113206134258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45980.113206134258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45980.113206134258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45980.113206134258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45980.113206134258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45980.113206134258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45980.113206134258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45980.113206134258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45980.113206134258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45980.113206134258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45980.113206134258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45980.113206134258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45980.113206134258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45980.113206134258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45980.113206134258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45980.113206134258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45980.113206134258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45980.113206134258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45980.113206134258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45980.113206134258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45980.113206134258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45980.113206134258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45980.113206134258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45980.113206134258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45980.113206134258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45980.113206134258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45980.113206134258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45980.113206134258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45980.113206134258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45980.113206134258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45980.113206134258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45980.113206134258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45980.113206134258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45980.113206134258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45980.113206134258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45980.113206134258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45980.113206134258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45980.113206134258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45980.113206134258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45980.113206134258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45980.113206134258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45980.113206134258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45980.113206134258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45980.113206134258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45980.113206134258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45980.113206134258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45980.113206134258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45980.113206134258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45980.113206134258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45980.113206134258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45980.113206134258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45980.113206134258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45980.113206134258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45980.113206134258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45980.113206134258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45980.113206134258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45980.113206134258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45980.113206134258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45980.113206134258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45980.113206134258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45980.113206134258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45980.113206134258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45980.113206134258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45980.113206134258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45980.113206134258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45980.113206134258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45980.113206134258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45980.113206134258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45980.113206134258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45980.113206134258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45980.113206134258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45980.113206134258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45980.113206134258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45980.113206134258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45980.113206134258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45980.113206134258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45980.113206134258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45980.113206134258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45980.113206134258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45980.113206134258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45980.113206134258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45980.113206134258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45980.113206134258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45980.113206134258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45980.113206134258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45980.113206134258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45980.113206134258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45980.113206134258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45980.113206134258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45980.113206134258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45980.113206134258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45980.113206134258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45980.113206134258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45980.113206134258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45980.113206134258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45980.113206134258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45980.113206134258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45980.113206134258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45980.113206134258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45980.113206134258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45980.113206134258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45980.113206134258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45980.113206134258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45980.113206134258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45980.113206134258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45980.113206134258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45980.113206134258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45980.113206134258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45980.113206134258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45980.113206134258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45980.113206134258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45980.113206134258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45980.113206134258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45980.113206134258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45980.113206134258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45980.113206134258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45980.113206134258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45980.113206134258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45980.113206134258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45980.113206134258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45980.113206134258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45980.113206134258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45980.113206134258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45980.113206134258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45980.113206134258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45980.113206134258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45980.113206134258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45980.113206134258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45980.113206134258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45980.113206134258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45980.113206134258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45980.113206134258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45980.113206134258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45980.113206134258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45980.113206134258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45980.113206134258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45980.113206134258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45980.113206134258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45980.113206134258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45980.113206134258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45980.113206134258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45980.113206134258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45980.113206134258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45980.113206134258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45980.113206134258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45980.113206134258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45980.113206134258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45980.113206134258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45980.113206134258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45980.113206134258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45980.113206134258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45980.113206134258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45980.113206134258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45980.113206134258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45980.113206134258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45980.113206134258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45980.113206134258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45980.113206134258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45980.113206134258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45980.113206134258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45980.113206134258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45980.113206134258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45980.113206134258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45980.113206134258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45980.113206134258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45980.113206134258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45980.113206134258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45980.113206134258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45980.113206134258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45980.113206134258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45980.113206134258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45980.113206134258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45980.113206134258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45980.113206134258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45980.113206134258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45980.113206134258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45980.113206134258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45980.113206134258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45980.113206134258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45980.113206134258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45980.113206134258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45980.113206134258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45980.113206134258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45980.113206134258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45980.113206134258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45980.113206134258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45980.113206134258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45980.113206134258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45980.113206134258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45980.113206134258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45980.113206134258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45980.113206134258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45980.113206134258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45980.113206134258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45980.113206134258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45980.113206134258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45980.113206134258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45980.113206134258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45980.113206134258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45980.113206134258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45980.113206134258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45980.113206134258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45980.113206134258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45980.113206134258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45980.113206134258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45980.113206134258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45980.113206134258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45980.113206134258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45980.113206134258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45980.113206134258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45980.113206134258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45980.113206134258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45980.113206134258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45980.113206134258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45980.113206134258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45980.113206134258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45980.113206134258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45980.113206134258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45980.113206134258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45980.113206134258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45980.113206134258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45980.113206134258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45980.113206134258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45980.113206134258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45980.113206134258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45980.113206134258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45980.113206134258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45980.113206134258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45980.113206134258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45980.113206134258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45980.113206134258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45980.113206134258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45980.113206134258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45980.113206134258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45980.113206134258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45980.113206134258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45980.113206134258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45980.113206134258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45980.113206134258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45980.113206134258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45980.113206134258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45980.113206134258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45980.113206134258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45980.113206134258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45980.113206134258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45980.113206134258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45980.113206134258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45980.113206134258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45980.113206134258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45980.113206134258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45980.113206134258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45980.113206134258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45980.113206134258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45980.113206134258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45980.113206134258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45980.113206134258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45980.113206134258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45980.113206134258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45980.113206134258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45980.113206134258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45980.113206134258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45980.113206134258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45980.113206134258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45980.113206134258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45980.113206134258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45980.113206134258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45980.113206134258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45980.113206134258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45980.113206134258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45980.113206134258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45980.113206134258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45980.113206134258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276.63248854166159</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6.0324189813400153E-2</v>
      </c>
      <c r="H3" s="95">
        <v>45980.056087962963</v>
      </c>
      <c r="I3" s="113" t="str">
        <f>IFERROR(VLOOKUP(D3,DB!A:F,6,0),"")</f>
        <v>SCECO</v>
      </c>
      <c r="J3" s="113" t="str">
        <f>IFERROR(VLOOKUP(D3,DB!A:G,7,0),"")</f>
        <v>Dead</v>
      </c>
      <c r="K3" s="97" t="s">
        <v>39108</v>
      </c>
      <c r="L3" s="91" t="str">
        <f>IFERROR(VLOOKUP(D3,DB!A:I,9,0),"")</f>
        <v>Latis</v>
      </c>
    </row>
    <row r="4" spans="1:16" ht="15" customHeight="1">
      <c r="A4" s="113"/>
      <c r="B4" s="113" t="str">
        <f>IFERROR(VLOOKUP(D4,DB!A:K,11,0),"")</f>
        <v/>
      </c>
      <c r="C4" s="93"/>
      <c r="D4" s="91"/>
      <c r="E4" s="94"/>
      <c r="F4" s="95"/>
      <c r="G4" s="96">
        <f ca="1">IFERROR(NOW()-F4,"")</f>
        <v>45980.113206134258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45980.113206134258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45980.113206134258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45980.113206134258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45980.113206134258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45980.113206134258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45980.113206134258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45980.113206134258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45980.113206134258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45980.113206134258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45980.113206134258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45980.113206134258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45980.113206134258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45980.113206134258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45980.113206134258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45980.113206134258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45980.113206134258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45980.113206134258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45980.113206134258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45980.113206134258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45980.113206134258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45980.113206134258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45980.113206134258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45980.113206134258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45980.113206134258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45980.113206134258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45980.113206134258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45980.113206134258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45980.113206134258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45980.113206134258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45980.113206134258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45980.113206134258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45980.113206134258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45980.113206134258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45980.113206134258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45980.113206134258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45980.113206134258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45980.113206134258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45980.113206134258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45980.113206134258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45980.113206134258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45980.113206134258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45980.113206134258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45980.113206134258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45980.113206134258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45980.113206134258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45980.113206134258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45980.113206134258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45980.113206134258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45980.113206134258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45980.113206134258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45980.113206134258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45980.113206134258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45980.113206134258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45980.113206134258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45980.113206134258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45980.113206134258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45980.113206134258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45980.113206134258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45980.113206134258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45980.113206134258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45980.113206134258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45980.113206134258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45980.113206134258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45980.113206134258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45980.113206134258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45980.113206134258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45980.113206134258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45980.113206134258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45980.113206134258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45980.113206134258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45980.113206134258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45980.113206134258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45980.113206134258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45980.113206134258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45980.113206134258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45980.113206134258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45980.113206134258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45980.113206134258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45980.113206134258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45980.113206134258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45980.113206134258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45980.113206134258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45980.113206134258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45980.113206134258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45980.113206134258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45980.113206134258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45980.113206134258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45980.113206134258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45980.113206134258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45980.113206134258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45980.113206134258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45980.113206134258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45980.113206134258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45980.113206134258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45980.113206134258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45980.113206134258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45980.113206134258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45980.113206134258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45980.113206134258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45980.113206134258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45980.113206134258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45980.113206134258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45980.113206134258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45980.113206134258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45980.113206134258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45980.113206134258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45980.113206134258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45980.113206134258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45980.113206134258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45980.113206134258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45980.113206134258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45980.113206134258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45980.113206134258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45980.113206134258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45980.113206134258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45980.113206134258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45980.113206134258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45980.113206134258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45980.113206134258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45980.113206134258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45980.113206134258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45980.113206134258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45980.113206134258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45980.113206134258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45980.113206134258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45980.113206134258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45980.113206134258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45980.113206134258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45980.113206134258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45980.113206134258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45980.113206134258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45980.113206134258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45980.113206134258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45980.113206134258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45980.113206134258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45980.113206134258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45980.113206134258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45980.113206134258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45980.113206134258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45980.113206134258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45980.113206134258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45980.113206134258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45980.113206134258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45980.113206134258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45980.113206134258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45980.113206134258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45980.113206134258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45980.113206134258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45980.113206134258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45980.113206134258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45980.113206134258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45980.113206134258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45980.113206134258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45980.113206134258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45980.113206134258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45980.113206134258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45980.113206134258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45980.113206134258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45980.113206134258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45980.113206134258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45980.113206134258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45980.113206134258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45980.113206134258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45980.113206134258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45980.113206134258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45980.113206134258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45980.113206134258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45980.113206134258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45980.113206134258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45980.113206134258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45980.113206134258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45980.113206134258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45980.113206134258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45980.113206134258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45980.113206134258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45980.113206134258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45980.113206134258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45980.113206134258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45980.113206134258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45980.113206134258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45980.113206134258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45980.113206134258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45980.113206134258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45980.113206134258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45980.113206134258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45980.113206134258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45980.113206134258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45980.113206134258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45980.113206134258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45980.113206134258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45980.113206134258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45980.113206134258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45980.113206134258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45980.113206134258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45980.113206134258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45980.113206134258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45980.113206134258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45980.113206134258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45980.113206134258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45980.113206134258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45980.113206134258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45980.113206134258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45980.113206134258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45980.113206134258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45980.113206134258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45980.113206134258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45980.113206134258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45980.113206134258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45980.113206134258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45980.113206134258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45980.113206134258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45980.113206134258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45980.113206134258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45980.113206134258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45980.113206134258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45980.113206134258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45980.113206134258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45980.113206134258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45980.113206134258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45980.113206134258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45980.113206134258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45980.113206134258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45980.113206134258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45980.113206134258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45980.113206134258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45980.113206134258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45980.113206134258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45980.113206134258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45980.113206134258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45980.113206134258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45980.113206134258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45980.113206134258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45980.113206134258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45980.113206134258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45980.113206134258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45980.113206134258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45980.113206134258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45980.113206134258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45980.113206134258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45980.113206134258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45980.113206134258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45980.113206134258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45980.113206134258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45980.113206134258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45980.113206134258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45980.113206134258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45980.113206134258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45980.113206134258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45980.113206134258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45980.113206134258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45980.113206134258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45980.113206134258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45980.113206134258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45980.113206134258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45980.113206134258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45980.113206134258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45980.113206134258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45980.113206134258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45980.113206134258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45980.113206134258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45980.113206134258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45980.113206134258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45980.113206134258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45980.113206134258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45980.113206134258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45980.113206134258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45980.113206134258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45980.113206134258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45980.113206134258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45980.113206134258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45980.113206134258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45980.113206134258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45980.113206134258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45980.113206134258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45980.113206134258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45980.113206134258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45980.113206134258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45980.113206134258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45980.113206134258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45980.113206134258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45980.113206134258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45980.113206134258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45980.113206134258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45980.113206134258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45980.113206134258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45980.113206134258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45980.113206134258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45980.113206134258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45980.113206134258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45980.113206134258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45980.113206134258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45980.113206134258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45980.113206134258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45980.113206134258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45980.113206134258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45980.113206134258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45980.113206134258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45980.113206134258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45980.113206134258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45980.113206134258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45980.113206134258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45980.113206134258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45980.113206134258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45980.113206134258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45980.113206134258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45980.113206134258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45980.113206134258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45980.113206134258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45980.113206134258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45980.113206134258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45980.113206134258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45980.113206134258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45980.113206134258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45980.113206134258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45980.113206134258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45980.113206134258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45980.113206134258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45980.113206134258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45980.113206134258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45980.113206134258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45980.113206134258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45980.113206134258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45980.113206134258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45980.113206134258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45980.113206134258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45980.113206134258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45980.113206134258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45980.113206134258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45980.113206134258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45980.113206134258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45980.113206134258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45980.113206134258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45980.113206134258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45980.113206134258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45980.113206134258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45980.113206134258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45980.113206134258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45980.113206134258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45980.113206134258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45980.113206134258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45980.113206134258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45980.113206134258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45980.113206134258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45980.113206134258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45980.113206134258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45980.113206134258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45980.113206134258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45980.113206134258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45980.113206134258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45980.113206134258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45980.113206134258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45980.113206134258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45980.113206134258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45980.113206134258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45980.113206134258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45980.113206134258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45980.113206134258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45980.113206134258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45980.113206134258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45980.113206134258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45980.113206134258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45980.113206134258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45980.113206134258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45980.113206134258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45980.113206134258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45980.113206134258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45980.113206134258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45980.113206134258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45980.113206134258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45980.113206134258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45980.113206134258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45980.113206134258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45980.113206134258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45980.113206134258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45980.113206134258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45980.113206134258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45980.113206134258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45980.113206134258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45980.113206134258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45980.113206134258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45980.113206134258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45980.113206134258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45980.113206134258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45980.113206134258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45980.113206134258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45980.113206134258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45980.113206134258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45980.113206134258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45980.113206134258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45980.113206134258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45980.113206134258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45980.113206134258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45980.113206134258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45980.113206134258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45980.113206134258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45980.113206134258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45980.113206134258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45980.113206134258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45980.113206134258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45980.113206134258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45980.113206134258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45980.113206134258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45980.113206134258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45980.113206134258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45980.113206134258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45980.113206134258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45980.113206134258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45980.113206134258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45980.113206134258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45980.113206134258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45980.113206134258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45980.113206134258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45980.113206134258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45980.113206134258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45980.113206134258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45980.113206134258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45980.113206134258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45980.113206134258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45980.113206134258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45980.113206134258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45980.113206134258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45980.113206134258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45980.113206134258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45980.113206134258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45980.113206134258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45980.113206134258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45980.113206134258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45980.113206134258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45980.113206134258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45980.113206134258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45980.113206134258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45980.113206134258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45980.113206134258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45980.113206134258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45980.113206134258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45980.113206134258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45980.113206134258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45980.113206134258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45980.113206134258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45980.113206134258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45980.113206134258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45980.113206134258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45980.113206134258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45980.113206134258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45980.113206134258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45980.113206134258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45980.113206134258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45980.113206134258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45980.113206134258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45980.113206134258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45980.113206134258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45980.113206134258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45980.113206134258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45980.113206134258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45980.113206134258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45980.113206134258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45980.113206134258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45980.113206134258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45980.113206134258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45980.113206134258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45980.113206134258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45980.113206134258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45980.113206134258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45980.113206134258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45980.113206134258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45980.113206134258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45980.113206134258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45980.113206134258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45980.113206134258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45980.113206134258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45980.113206134258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45980.113206134258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45980.113206134258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45980.113206134258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45980.113206134258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45980.113206134258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45980.113206134258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45980.113206134258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45980.113206134258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45980.113206134258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45980.113206134258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45980.113206134258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45980.113206134258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45980.113206134258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45980.113206134258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45980.113206134258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45980.113206134258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45980.113206134258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45980.113206134258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45980.113206134258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45980.113206134258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45980.113206134258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45980.113206134258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45980.113206134258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45980.113206134258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45980.113206134258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45980.113206134258</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88.281145949069469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53.924328819441143</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31.452095023145375</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2.5984028935199603</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4</v>
      </c>
      <c r="D6" s="109" t="s">
        <v>35794</v>
      </c>
      <c r="E6" s="109" t="s">
        <v>39021</v>
      </c>
      <c r="F6" s="135">
        <v>45980.049351851849</v>
      </c>
      <c r="G6" s="111">
        <f ca="1">IFERROR(NOW()-F6,"")</f>
        <v>6.3854282409010921E-2</v>
      </c>
      <c r="H6" s="135">
        <v>45980.040648148148</v>
      </c>
      <c r="I6" s="109" t="str">
        <f>IFERROR(VLOOKUP(D6,DB!A:F,6,0),"")</f>
        <v>SCECO</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45980.113206134258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45980.113206134258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45980.113206134258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45980.113206134258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45980.113206134258</v>
      </c>
      <c r="H11" s="109"/>
      <c r="I11" s="109"/>
      <c r="J11" s="109" t="str">
        <f>IFERROR(VLOOKUP(D11,DB!A:G,7,0),"")</f>
        <v/>
      </c>
      <c r="K11" s="109"/>
      <c r="L11" s="109" t="str">
        <f>IFERROR(VLOOKUP(D11,DB!A:I,9,0),"")</f>
        <v/>
      </c>
    </row>
    <row r="12" spans="1:13">
      <c r="A12" s="109"/>
      <c r="B12" s="109" t="str">
        <f>IFERROR(VLOOKUP(D12,DB!A:K,11,0),"")</f>
        <v/>
      </c>
      <c r="C12" s="109"/>
      <c r="D12" s="109"/>
      <c r="E12" s="109"/>
      <c r="F12" s="109"/>
      <c r="G12" s="111">
        <f ca="1">IFERROR(NOW()-F12,"")</f>
        <v>45980.113206134258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45980.113206134258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45980.113206134258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45980.113206134258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45980.113206134258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45980.113206134258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45980.113206134258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45980.113206134258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45980.113206134258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45980.113206134258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45980.113206134258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45980.113206134258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45980.113206134258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45980.113206134258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45980.113206134258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45980.113206134258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45980.113206134258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45980.113206134258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45980.113206134258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45980.113206134258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45980.113206134258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45980.113206134258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45980.113206134258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45980.113206134258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45980.113206134258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45980.113206134258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45980.113206134258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45980.113206134258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45980.113206134258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45980.113206134258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45980.113206134258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45980.113206134258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45980.113206134258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45980.113206134258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45980.113206134258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45980.113206134258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45980.113206134258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45980.113206134258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45980.113206134258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45980.113206134258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45980.113206134258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45980.113206134258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45980.113206134258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45980.113206134258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45980.113206134258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45980.113206134258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45980.113206134258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45980.113206134258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45980.113206134258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45980.113206134258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45980.113206134258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45980.113206134258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45980.113206134258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45980.113206134258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45980.113206134258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45980.113206134258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45980.113206134258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45980.113206134258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45980.113206134258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45980.113206134258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45980.113206134258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45980.113206134258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45980.113206134258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45980.113206134258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45980.113206134258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45980.113206134258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45980.113206134258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45980.113206134258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45980.113206134258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45980.113206134258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45980.113206134258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45980.113206134258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45980.113206134258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45980.113206134258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45980.113206134258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45980.113206134258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45980.113206134258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45980.113206134258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45980.113206134258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45980.113206134258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45980.113206134258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45980.113206134258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45980.113206134258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45980.113206134258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45980.113206134258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45980.113206134258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45980.113206134258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45980.113206134258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45980.113206134258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45980.113206134258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45980.113206134258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45980.113206134258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45980.113206134258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45980.113206134258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45980.113206134258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45980.113206134258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45980.113206134258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45980.113206134258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45980.113206134258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45980.113206134258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45980.113206134258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45980.113206134258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45980.113206134258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45980.113206134258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45980.113206134258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45980.113206134258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45980.113206134258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45980.113206134258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45980.113206134258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45980.113206134258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45980.113206134258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45980.113206134258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45980.113206134258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45980.113206134258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45980.113206134258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45980.113206134258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45980.113206134258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45980.113206134258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45980.113206134258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45980.113206134258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45980.113206134258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45980.113206134258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45980.113206134258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45980.113206134258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45980.113206134258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45980.113206134258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45980.113206134258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45980.113206134258</v>
      </c>
      <c r="H139" s="109"/>
      <c r="I139" s="109" t="str">
        <f>IFERROR(VLOOKUP(D139,DB!A:F,6,0),"")</f>
        <v/>
      </c>
      <c r="J139" s="109" t="str">
        <f>IFERROR(VLOOKUP(D139,DB!A:G,7,0),"")</f>
        <v/>
      </c>
      <c r="K139" s="109"/>
      <c r="L139" s="109" t="str">
        <f>IFERROR(VLOOKUP(D139,DB!A:I,9,0),"")</f>
        <v/>
      </c>
    </row>
    <row r="140" spans="1:12">
      <c r="A140" s="138"/>
      <c r="B140" s="138" t="str">
        <f>IFERROR(VLOOKUP(D140,DB!A:K,11,0),"")</f>
        <v/>
      </c>
      <c r="C140" s="138"/>
      <c r="D140" s="138"/>
      <c r="E140" s="138"/>
      <c r="F140" s="139"/>
      <c r="G140" s="111">
        <f ca="1">IFERROR(NOW()-F140,"")</f>
        <v>45980.113206134258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45980.113206134258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45980.113206134258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45980.113206134258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45980.113206134258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45980.113206134258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45980.113206134258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45980.113206134258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45980.113206134258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45980.113206134258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45980.113206134258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45980.113206134258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45980.113206134258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45980.113206134258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45980.113206134258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45980.113206134258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45980.113206134258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45980.113206134258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45980.113206134258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45980.113206134258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45980.113206134258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45980.113206134258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45980.113206134258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45980.113206134258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45980.113206134258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45980.113206134258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45980.113206134258</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45980.113206134258</v>
      </c>
      <c r="H167" s="139"/>
      <c r="I167" s="138" t="str">
        <f>IFERROR(VLOOKUP(D167,DB!A:F,6,0),"")</f>
        <v/>
      </c>
      <c r="J167" s="138" t="str">
        <f>IFERROR(VLOOKUP(D167,DB!A:G,7,0),"")</f>
        <v/>
      </c>
      <c r="K167" s="138"/>
      <c r="L167" s="138" t="str">
        <f>IFERROR(VLOOKUP(D167,DB!A:I,9,0),"")</f>
        <v/>
      </c>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35644</v>
      </c>
      <c r="E2" s="109" t="s">
        <v>39021</v>
      </c>
      <c r="F2" s="121">
        <v>45979.989155092589</v>
      </c>
      <c r="G2" s="104">
        <f t="shared" ref="G2:G34" ca="1" si="0">IFERROR(NOW()-F2,"-")</f>
        <v>0.12405104166828096</v>
      </c>
      <c r="H2" s="121">
        <v>45979.989120370374</v>
      </c>
      <c r="I2" s="119" t="str">
        <f>IFERROR(VLOOKUP(D2,DB!A:F,6,0),"")</f>
        <v>SCECO</v>
      </c>
      <c r="J2" s="119" t="str">
        <f>IFERROR(VLOOKUP(D2,DB!A:G,7,0),"")</f>
        <v>Good</v>
      </c>
      <c r="K2" s="122" t="s">
        <v>39120</v>
      </c>
      <c r="L2" s="123" t="str">
        <f>IFERROR(VLOOKUP(D2,DB!A:I,9,0),"")</f>
        <v>Latis</v>
      </c>
    </row>
    <row r="3" spans="1:16382" ht="31.5" customHeight="1">
      <c r="A3" s="118" t="s">
        <v>39121</v>
      </c>
      <c r="B3" s="119" t="str">
        <f>IFERROR(VLOOKUP(D3,DB!A:K,11,0),"")</f>
        <v>R6</v>
      </c>
      <c r="C3" s="120">
        <v>1</v>
      </c>
      <c r="D3" s="119" t="s">
        <v>30280</v>
      </c>
      <c r="E3" s="109" t="s">
        <v>39021</v>
      </c>
      <c r="F3" s="121"/>
      <c r="G3" s="104">
        <f t="shared" ca="1" si="0"/>
        <v>45980.113206134258</v>
      </c>
      <c r="H3" s="121">
        <v>45980.019236111111</v>
      </c>
      <c r="I3" s="119" t="str">
        <f>IFERROR(VLOOKUP(D3,DB!A:F,6,0),"")</f>
        <v>SCECO</v>
      </c>
      <c r="J3" s="119" t="str">
        <f>IFERROR(VLOOKUP(D3,DB!A:G,7,0),"")</f>
        <v>Dead+No BB Design</v>
      </c>
      <c r="K3" s="122" t="s">
        <v>39122</v>
      </c>
      <c r="L3" s="123" t="str">
        <f>IFERROR(VLOOKUP(D3,DB!A:I,9,0),"")</f>
        <v>Latis</v>
      </c>
    </row>
    <row r="4" spans="1:16382" ht="31.5" customHeight="1">
      <c r="A4" s="118"/>
      <c r="B4" s="119" t="str">
        <f>IFERROR(VLOOKUP(D4,DB!A:K,11,0),"")</f>
        <v/>
      </c>
      <c r="C4" s="120"/>
      <c r="D4" s="119"/>
      <c r="E4" s="109"/>
      <c r="F4" s="121"/>
      <c r="G4" s="104">
        <f t="shared" ca="1" si="0"/>
        <v>45980.113206134258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45980.113206134258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45980.113206134258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45980.113206134258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45980.113206134258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45980.113206134258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45980.113206134258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45980.113206134258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45980.113206134258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45980.113206134258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45980.113206134258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45980.113206134258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45980.113206134258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45980.113206134258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45980.113206134258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45980.113206134258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45980.113206134258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45980.113206134258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45980.113206134258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45980.113206134258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45980.113206134258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45980.113206134258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45980.113206134258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45980.113206134258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45980.113206134258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45980.113206134258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45980.113206134258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45980.113206134258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45980.113206134258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45980.113206134258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45980.113206134258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45980.113206134258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45980.113206134258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45980.113206134258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45980.113206134258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45980.113206134258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45980.113206134258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45980.113206134258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45980.113206134258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45980.113206134258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45980.113206134258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45980.113206134258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45980.113206134258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45980.113206134258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45980.113206134258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45980.113206134258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45980.113206134258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45980.113206134258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45980.113206134258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45980.113206134258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45980.113206134258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45980.113206134258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45980.113206134258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45980.113206134258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45980.113206134258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45980.113206134258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45980.113206134258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45980.113206134258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45980.113206134258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45980.113206134258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45980.113206134258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45980.113206134258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45980.113206134258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45980.113206134258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45980.113206134258</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2025-11-18T23:44:53Z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