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080" documentId="120_S{2AC9BD13-BADA-5192-A53E-5A8FF88502F6}" xr6:coauthVersionLast="47" xr6:coauthVersionMax="47" xr10:uidLastSave="{5E7EE6CA-7561-4F91-884B-634A29D3899F}"/>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B6"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G2" i="4"/>
  <c r="B4" i="2"/>
  <c r="G4" i="2"/>
  <c r="I4" i="2"/>
  <c r="J4" i="2"/>
  <c r="L4" i="2"/>
  <c r="B5" i="2"/>
  <c r="G5" i="2"/>
  <c r="I5" i="2"/>
  <c r="J5" i="2"/>
  <c r="L5" i="2"/>
  <c r="B6" i="2"/>
  <c r="G6" i="2"/>
  <c r="I6" i="2"/>
  <c r="J6" i="2"/>
  <c r="L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<sst xmlns="http://schemas.openxmlformats.org/spreadsheetml/2006/main" count="181511" uniqueCount="39132">
  <si>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</si>
  <si>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</si>
  <si>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</si>
  <si>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</si>
  <si>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</si>
  <si>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</si>
  <si>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</si>
  <si>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</si>
  <si>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</si>
  <si>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</si>
  <si>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</si>
  <si>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</si>
  <si>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</si>
  <si>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</si>
  <si>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</si>
  <si>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</si>
  <si>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</si>
  <si>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</si>
  <si>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</si>
  <si>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</si>
  <si>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</si>
  <si>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</si>
  <si>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</si>
  <si>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</si>
  <si>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</si>
  <si>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</si>
  <si>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</si>
  <si>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</si>
  <si>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</si>
  <si>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</si>
  <si>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</si>
  <si>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</si>
  <si>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</si>
  <si>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</si>
  <si>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</si>
  <si>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</si>
  <si>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</si>
  <si>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</si>
  <si>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</si>
  <si>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</si>
  <si>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</si>
  <si>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</si>
  <si>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</si>
  <si>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</si>
  <si>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</si>
  <si>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</si>
  <si>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</si>
  <si>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</si>
  <si>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</si>
  <si>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</si>
  <si>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</si>
  <si>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</si>
  <si>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</si>
  <si>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</si>
  <si>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</si>
  <si>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</si>
  <si>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</si>
  <si>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</si>
  <si>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</si>
  <si>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</si>
  <si>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</si>
  <si>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</si>
  <si>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</si>
  <si>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</si>
  <si>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</si>
  <si>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</si>
  <si>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</si>
  <si>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</si>
  <si>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</si>
  <si>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</si>
  <si>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</si>
  <si>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</si>
  <si>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</si>
  <si>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</si>
  <si>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</si>
  <si>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</si>
  <si>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</si>
  <si>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</si>
  <si>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</si>
  <si>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</si>
  <si>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</si>
  <si>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</si>
  <si>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</si>
  <si>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</si>
  <si>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</si>
  <si>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</si>
  <si>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</si>
  <si>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</si>
  <si>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</si>
  <si>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</si>
  <si>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</si>
  <si>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</si>
  <si>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</si>
  <si>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</si>
  <si>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</si>
  <si>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</si>
  <si>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</si>
  <si>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</si>
  <si>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</si>
  <si>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</si>
  <si>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</si>
  <si>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</si>
  <si>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</si>
  <si>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</si>
  <si>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</si>
  <si>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</si>
  <si>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</si>
  <si>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</si>
  <si>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</si>
  <si>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</si>
  <si>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</si>
  <si>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</si>
  <si>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</si>
  <si>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</si>
  <si>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</si>
  <si>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</si>
  <si>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</si>
  <si>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</si>
  <si>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</si>
  <si>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</si>
  <si>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</si>
  <si>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</si>
  <si>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</si>
  <si>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</si>
  <si>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</si>
  <si>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</si>
  <si>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</si>
  <si>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</si>
  <si>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</si>
  <si>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</si>
  <si>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</si>
  <si>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</si>
  <si>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</si>
  <si>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</si>
  <si>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</si>
  <si>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</si>
  <si>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</si>
  <si>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</si>
  <si>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</si>
  <si>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</si>
  <si>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</si>
  <si>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</si>
  <si>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</si>
  <si>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</si>
  <si>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</si>
  <si>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</si>
  <si>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</si>
  <si>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</si>
  <si>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</si>
  <si>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</si>
  <si>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</si>
  <si>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</si>
  <si>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</si>
  <si>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</si>
  <si>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</si>
  <si>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</si>
  <si>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</si>
  <si>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</si>
  <si>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</si>
  <si>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</si>
  <si>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</si>
  <si>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</si>
  <si>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</si>
  <si>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</si>
  <si>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</si>
  <si>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</si>
  <si>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</si>
  <si>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</si>
  <si>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</si>
  <si>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</si>
  <si>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</si>
  <si>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</si>
  <si>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</si>
  <si>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</si>
  <si>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</si>
  <si>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</si>
  <si>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</si>
  <si>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</si>
  <si>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</si>
  <si>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</si>
  <si>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</si>
  <si>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</si>
  <si>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</si>
  <si>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</si>
  <si>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</si>
  <si>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</si>
  <si>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</si>
  <si>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</si>
  <si>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</si>
  <si>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</si>
  <si>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</si>
  <si>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</si>
  <si>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</si>
  <si>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</si>
  <si>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</si>
  <si>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</si>
  <si>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</si>
  <si>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</si>
  <si>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</si>
  <si>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</si>
  <si>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</si>
  <si>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</si>
  <si>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</si>
  <si>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</si>
  <si>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</si>
  <si>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</si>
  <si>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</si>
  <si>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</si>
  <si>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</si>
  <si>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</si>
  <si>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</si>
  <si>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</si>
  <si>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</si>
  <si>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</si>
  <si>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</si>
  <si>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</si>
  <si>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</si>
  <si>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</si>
  <si>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</si>
  <si>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</si>
  <si>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</si>
  <si>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</si>
  <si>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</si>
  <si>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</si>
  <si>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</si>
  <si>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</si>
  <si>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</si>
  <si>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</si>
  <si>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</si>
  <si>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</si>
  <si>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</si>
  <si>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</si>
  <si>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</si>
  <si>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</si>
  <si>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</si>
  <si>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</si>
  <si>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</si>
  <si>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</si>
  <si>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</si>
  <si>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</si>
  <si>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</si>
  <si>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</si>
  <si>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</si>
  <si>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</si>
  <si>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</si>
  <si>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</si>
  <si>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</si>
  <si>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</si>
  <si>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</si>
  <si>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</si>
  <si>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</si>
  <si>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</si>
  <si>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</si>
  <si>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</si>
  <si>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</si>
  <si>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</si>
  <si>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</si>
  <si>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</si>
  <si>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</si>
  <si>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</si>
  <si>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</si>
  <si>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</si>
  <si>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</si>
  <si>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</si>
  <si>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</si>
  <si>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</si>
  <si>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</si>
  <si>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</si>
  <si>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</si>
  <si>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</si>
  <si>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</si>
  <si>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</si>
  <si>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</si>
  <si>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</si>
  <si>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</si>
  <si>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</si>
  <si>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</si>
  <si>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</si>
  <si>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</si>
  <si>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</si>
  <si>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</si>
  <si>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</si>
  <si>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</si>
  <si>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</si>
  <si>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</si>
  <si>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</si>
  <si>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</si>
  <si>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</si>
  <si>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</si>
  <si>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</si>
  <si>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</si>
  <si>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</si>
  <si>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</si>
  <si>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</si>
  <si>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</si>
  <si>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</si>
  <si>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</si>
  <si>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</si>
  <si>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</si>
  <si>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</si>
  <si>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</si>
  <si>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</si>
  <si>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</si>
  <si>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</si>
  <si>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</si>
  <si>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</si>
  <si>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</si>
  <si>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</si>
  <si>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</si>
  <si>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</si>
  <si>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</si>
  <si>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</si>
  <si>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</si>
  <si>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</si>
  <si>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</si>
  <si>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</si>
  <si>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</si>
  <si>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</si>
  <si>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</si>
  <si>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</si>
  <si>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</si>
  <si>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</si>
  <si>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</si>
  <si>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</si>
  <si>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</si>
  <si>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</si>
  <si>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</si>
  <si>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</si>
  <si>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</si>
  <si>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</si>
  <si>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</si>
  <si>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</si>
  <si>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</si>
  <si>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</si>
  <si>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</si>
  <si>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</si>
  <si>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</si>
  <si>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</si>
  <si>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</si>
  <si>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</si>
  <si>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</si>
  <si>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</si>
  <si>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</si>
  <si>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</si>
  <si>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</si>
  <si>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</si>
  <si>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</si>
  <si>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</si>
  <si>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</si>
  <si>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</si>
  <si>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</si>
  <si>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</si>
  <si>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</si>
  <si>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</si>
  <si>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</si>
  <si>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</si>
  <si>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</si>
  <si>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</si>
  <si>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</si>
  <si>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</si>
  <si>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</si>
  <si>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</si>
  <si>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</si>
  <si>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</si>
  <si>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</si>
  <si>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</si>
  <si>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</si>
  <si>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</si>
  <si>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</si>
  <si>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</si>
  <si>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</si>
  <si>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</si>
  <si>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</si>
  <si>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</si>
  <si>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</si>
  <si>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</si>
  <si>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</si>
  <si>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</si>
  <si>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</si>
  <si>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</si>
  <si>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</si>
  <si>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</si>
  <si>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</si>
  <si>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</si>
  <si>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</si>
  <si>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</si>
  <si>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</si>
  <si>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</si>
  <si>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</si>
  <si>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</si>
  <si>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</si>
  <si>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</si>
  <si>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</si>
  <si>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</si>
  <si>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</si>
  <si>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</si>
  <si>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</si>
  <si>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</si>
  <si>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</si>
  <si>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</si>
  <si>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</si>
  <si>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</si>
  <si>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</si>
  <si>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</si>
  <si>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</si>
  <si>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</si>
  <si>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</si>
  <si>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</si>
  <si>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</si>
  <si>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</si>
  <si>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</si>
  <si>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</si>
  <si>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</si>
  <si>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</si>
  <si>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</si>
  <si>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</si>
  <si>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</si>
  <si>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</si>
  <si>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</si>
  <si>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</si>
  <si>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</si>
  <si>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</si>
  <si>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</si>
  <si>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</si>
  <si>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</si>
  <si>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</si>
  <si>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</si>
  <si>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</si>
  <si>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</si>
  <si>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</si>
  <si>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</si>
  <si>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</si>
  <si>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</si>
  <si>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</si>
  <si>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</si>
  <si>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</si>
  <si>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</si>
  <si>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</si>
  <si>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</si>
  <si>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</si>
  <si>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</si>
  <si>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</si>
  <si>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</si>
  <si>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</si>
  <si>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</si>
  <si>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</si>
  <si>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</si>
  <si>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</si>
  <si>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</si>
  <si>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</si>
  <si>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</si>
  <si>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</si>
  <si>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</si>
  <si>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</si>
  <si>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</si>
  <si>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</si>
  <si>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</si>
  <si>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</si>
  <si>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</si>
  <si>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</si>
  <si>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</si>
  <si>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</si>
  <si>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</si>
  <si>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</si>
  <si>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</si>
  <si>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</si>
  <si>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</si>
  <si>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</si>
  <si>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</si>
  <si>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</si>
  <si>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</si>
  <si>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</si>
  <si>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</si>
  <si>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</si>
  <si>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</si>
  <si>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</si>
  <si>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</si>
  <si>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</si>
  <si>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</si>
  <si>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</si>
  <si>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</si>
  <si>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</si>
  <si>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</si>
  <si>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</si>
  <si>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</si>
  <si>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</si>
  <si>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</si>
  <si>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</si>
  <si>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</si>
  <si>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</si>
  <si>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</si>
  <si>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</si>
  <si>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</si>
  <si>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</si>
  <si>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</si>
  <si>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</si>
  <si>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</si>
  <si>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</si>
  <si>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</si>
  <si>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</si>
  <si>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</si>
  <si>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</si>
  <si>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</si>
  <si>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</si>
  <si>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</si>
  <si>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</si>
  <si>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</si>
  <si>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</si>
  <si>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</si>
  <si>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</si>
  <si>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</si>
  <si>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</si>
  <si>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</si>
  <si>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</si>
  <si>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</si>
  <si>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</si>
  <si>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</si>
  <si>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</si>
  <si>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</si>
  <si>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</si>
  <si>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</si>
  <si>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</si>
  <si>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</si>
  <si>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</si>
  <si>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</si>
  <si>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</si>
  <si>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</si>
  <si>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</si>
  <si>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</si>
  <si>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</si>
  <si>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</si>
  <si>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</si>
  <si>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</si>
  <si>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</si>
  <si>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</si>
  <si>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</si>
  <si>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</si>
  <si>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</si>
  <si>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</si>
  <si>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</si>
  <si>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</si>
  <si>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</si>
  <si>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</si>
  <si>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</si>
  <si>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</si>
  <si>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</si>
  <si>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</si>
  <si>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</si>
  <si>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</si>
  <si>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</si>
  <si>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</si>
  <si>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</si>
  <si>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</si>
  <si>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</si>
  <si>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</si>
  <si>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</si>
  <si>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</si>
  <si>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</si>
  <si>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</si>
  <si>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</si>
  <si>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</si>
  <si>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</si>
  <si>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</si>
  <si>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</si>
  <si>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</si>
  <si>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</si>
  <si>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</si>
  <si>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</si>
  <si>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</si>
  <si>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</si>
  <si>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</si>
  <si>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</si>
  <si>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</si>
  <si>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</si>
  <si>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</si>
  <si>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</si>
  <si>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</si>
  <si>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</si>
  <si>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</si>
  <si>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</si>
  <si>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</si>
  <si>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</si>
  <si>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</si>
  <si>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</si>
  <si>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</si>
  <si>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</si>
  <si>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</si>
  <si>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</si>
  <si>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</si>
  <si>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</si>
  <si>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</si>
  <si>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</si>
  <si>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</si>
  <si>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</si>
  <si>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</si>
  <si>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</si>
  <si>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</si>
  <si>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</si>
  <si>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</si>
  <si>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</si>
  <si>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</si>
  <si>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</si>
  <si>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</si>
  <si>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</si>
  <si>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</si>
  <si>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</si>
  <si>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</si>
  <si>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</si>
  <si>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</si>
  <si>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</si>
  <si>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</si>
  <si>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</si>
  <si>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</si>
  <si>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</si>
  <si>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</si>
  <si>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</si>
  <si>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</si>
  <si>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</si>
  <si>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</si>
  <si>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</si>
  <si>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</si>
  <si>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</si>
  <si>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</si>
  <si>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</si>
  <si>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</si>
  <si>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</si>
  <si>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</si>
  <si>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</si>
  <si>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</si>
  <si>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</si>
  <si>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</si>
  <si>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</si>
  <si>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</si>
  <si>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</si>
  <si>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</si>
  <si>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</si>
  <si>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</si>
  <si>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</si>
  <si>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</si>
  <si>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</si>
  <si>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</si>
  <si>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</si>
  <si>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</si>
  <si>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</si>
  <si>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</si>
  <si>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</si>
  <si>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</si>
  <si>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</si>
  <si>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</si>
  <si>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</si>
  <si>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</si>
  <si>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</si>
  <si>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</si>
  <si>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</si>
  <si>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</si>
  <si>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</si>
  <si>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</si>
  <si>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</si>
  <si>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</si>
  <si>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</si>
  <si>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</si>
  <si>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</si>
  <si>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</si>
  <si>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</si>
  <si>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</si>
  <si>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</si>
  <si>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</si>
  <si>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</si>
  <si>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</si>
  <si>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</si>
  <si>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</si>
  <si>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</si>
  <si>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</si>
  <si>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</si>
  <si>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</si>
  <si>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</si>
  <si>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</si>
  <si>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</si>
  <si>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</si>
  <si>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</si>
  <si>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</si>
  <si>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</si>
  <si>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</si>
  <si>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</si>
  <si>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</si>
  <si>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</si>
  <si>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</si>
  <si>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</si>
  <si>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</si>
  <si>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</si>
  <si>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</si>
  <si>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</si>
  <si>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</si>
  <si>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</si>
  <si>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</si>
  <si>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</si>
  <si>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</si>
  <si>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</si>
  <si>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</si>
  <si>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</si>
  <si>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</si>
  <si>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</si>
  <si>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</si>
  <si>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</si>
  <si>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</si>
  <si>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</si>
  <si>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</si>
  <si>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</si>
  <si>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</si>
  <si>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</si>
  <si>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</si>
  <si>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</si>
  <si>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</si>
  <si>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</si>
  <si>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</si>
  <si>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</si>
  <si>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</si>
  <si>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</si>
  <si>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</si>
  <si>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</si>
  <si>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</si>
  <si>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</si>
  <si>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</si>
  <si>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</si>
  <si>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</si>
  <si>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</si>
  <si>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</si>
  <si>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</si>
  <si>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</si>
  <si>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</si>
  <si>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</si>
  <si>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</si>
  <si>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</si>
  <si>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</si>
  <si>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</si>
  <si>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</si>
  <si>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</si>
  <si>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</si>
  <si>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</si>
  <si>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</si>
  <si>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</si>
  <si>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</si>
  <si>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</si>
  <si>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</si>
  <si>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</si>
  <si>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</si>
  <si>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</si>
  <si>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</si>
  <si>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</si>
  <si>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</si>
  <si>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</si>
  <si>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</si>
  <si>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</si>
  <si>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</si>
  <si>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</si>
  <si>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</si>
  <si>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</si>
  <si>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</si>
  <si>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</si>
  <si>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</si>
  <si>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</si>
  <si>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</si>
  <si>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</si>
  <si>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</si>
  <si>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</si>
  <si>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</si>
  <si>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</si>
  <si>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</si>
  <si>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</si>
  <si>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</si>
  <si>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</si>
  <si>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</si>
  <si>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</si>
  <si>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</si>
  <si>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</si>
  <si>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</si>
  <si>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</si>
  <si>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</si>
  <si>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</si>
  <si>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</si>
  <si>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</si>
  <si>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</si>
  <si>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</si>
  <si>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</si>
  <si>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</si>
  <si>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</si>
  <si>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</si>
  <si>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</si>
  <si>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</si>
  <si>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</si>
  <si>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</si>
  <si>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</si>
  <si>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</si>
  <si>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</si>
  <si>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</si>
  <si>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</si>
  <si>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</si>
  <si>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</si>
  <si>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</si>
  <si>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</si>
  <si>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</si>
  <si>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</si>
  <si>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</si>
  <si>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</si>
  <si>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</si>
  <si>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</si>
  <si>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</si>
  <si>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</si>
  <si>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</si>
  <si>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</si>
  <si>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</si>
  <si>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</si>
  <si>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</si>
  <si>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</si>
  <si>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</si>
  <si>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</si>
  <si>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</si>
  <si>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</si>
  <si>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</si>
  <si>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</si>
  <si>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</si>
  <si>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</si>
  <si>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</si>
  <si>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</si>
  <si>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</si>
  <si>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</si>
  <si>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</si>
  <si>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</si>
  <si>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</si>
  <si>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</si>
  <si>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</si>
  <si>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</si>
  <si>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</si>
  <si>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</si>
  <si>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</si>
  <si>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</si>
  <si>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</si>
  <si>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</si>
  <si>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</si>
  <si>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</si>
  <si>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</si>
  <si>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</si>
  <si>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</si>
  <si>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</si>
  <si>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</si>
  <si>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</si>
  <si>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</si>
  <si>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</si>
  <si>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</si>
  <si>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</si>
  <si>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</si>
  <si>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</si>
  <si>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</si>
  <si>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</si>
  <si>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</si>
  <si>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</si>
  <si>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</si>
  <si>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</si>
  <si>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</si>
  <si>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</si>
  <si>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</si>
  <si>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</si>
  <si>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</si>
  <si>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</si>
  <si>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</si>
  <si>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</si>
  <si>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</si>
  <si>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</si>
  <si>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</si>
  <si>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</si>
  <si>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</si>
  <si>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</si>
  <si>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</si>
  <si>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</si>
  <si>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</si>
  <si>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</si>
  <si>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</si>
  <si>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</si>
  <si>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</si>
  <si>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</si>
  <si>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</si>
  <si>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</si>
  <si>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</si>
  <si>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</si>
  <si>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</si>
  <si>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</si>
  <si>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</si>
  <si>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</si>
  <si>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</si>
  <si>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</si>
  <si>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</si>
  <si>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</si>
  <si>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</si>
  <si>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</si>
  <si>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</si>
  <si>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</si>
  <si>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</si>
  <si>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</si>
  <si>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</si>
  <si>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</si>
  <si>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</si>
  <si>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</si>
  <si>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</si>
  <si>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</si>
  <si>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</si>
  <si>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</si>
  <si>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</si>
  <si>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</si>
  <si>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</si>
  <si>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</si>
  <si>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</si>
  <si>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</si>
  <si>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</si>
  <si>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</si>
  <si>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</si>
  <si>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</si>
  <si>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</si>
  <si>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</si>
  <si>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</si>
  <si>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</si>
  <si>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</si>
  <si>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</si>
  <si>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</si>
  <si>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</si>
  <si>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</si>
  <si>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</si>
  <si>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</si>
  <si>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</si>
  <si>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</si>
  <si>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</si>
  <si>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</si>
  <si>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</si>
  <si>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</si>
  <si>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</si>
  <si>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</si>
  <si>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</si>
  <si>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</si>
  <si>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</si>
  <si>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</si>
  <si>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</si>
  <si>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</si>
  <si>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</si>
  <si>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</si>
  <si>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</si>
  <si>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</si>
  <si>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</si>
  <si>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</si>
  <si>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</si>
  <si>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</si>
  <si>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</si>
  <si>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</si>
  <si>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</si>
  <si>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</si>
  <si>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</si>
  <si>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</si>
  <si>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</si>
  <si>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</si>
  <si>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</si>
  <si>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</si>
  <si>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</si>
  <si>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</si>
  <si>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</si>
  <si>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</si>
  <si>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</si>
  <si>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</si>
  <si>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</si>
  <si>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</si>
  <si>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</si>
  <si>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</si>
  <si>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</si>
  <si>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</si>
  <si>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</si>
  <si>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</si>
  <si>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</si>
  <si>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</si>
  <si>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</si>
  <si>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</si>
  <si>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</si>
  <si>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</si>
  <si>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</si>
  <si>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</si>
  <si>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</si>
  <si>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</si>
  <si>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</si>
  <si>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</si>
  <si>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</si>
  <si>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</si>
  <si>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</si>
  <si>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</si>
  <si>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</si>
  <si>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</si>
  <si>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</si>
  <si>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</si>
  <si>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</si>
  <si>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</si>
  <si>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</si>
  <si>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</si>
  <si>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</si>
  <si>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</si>
  <si>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</si>
  <si>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</si>
  <si>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</si>
  <si>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</si>
  <si>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</si>
  <si>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</si>
  <si>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</si>
  <si>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</si>
  <si>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</si>
  <si>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</si>
  <si>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</si>
  <si>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</si>
  <si>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</si>
  <si>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</si>
  <si>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</si>
  <si>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</si>
  <si>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</si>
  <si>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</si>
  <si>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</si>
  <si>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</si>
  <si>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</si>
  <si>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</si>
  <si>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</si>
  <si>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</si>
  <si>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</si>
  <si>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</si>
  <si>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</si>
  <si>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</si>
  <si>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</si>
  <si>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</si>
  <si>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</si>
  <si>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</si>
  <si>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</si>
  <si>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</si>
  <si>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</si>
  <si>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</si>
  <si>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</si>
  <si>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</si>
  <si>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</si>
  <si>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</si>
  <si>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</si>
  <si>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</si>
  <si>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</si>
  <si>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</si>
  <si>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</si>
  <si>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</si>
  <si>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</si>
  <si>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</si>
  <si>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</si>
  <si>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</si>
  <si>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</si>
  <si>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</si>
  <si>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</si>
  <si>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</si>
  <si>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</si>
  <si>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</si>
  <si>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</si>
  <si>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</si>
  <si>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</si>
  <si>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</si>
  <si>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</si>
  <si>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</si>
  <si>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</si>
  <si>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</si>
  <si>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</si>
  <si>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</si>
  <si>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</si>
  <si>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</si>
  <si>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</si>
  <si>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</si>
  <si>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</si>
  <si>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</si>
  <si>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</si>
  <si>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</si>
  <si>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</si>
  <si>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</si>
  <si>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</si>
  <si>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</si>
  <si>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</si>
  <si>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</si>
  <si>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</si>
  <si>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</si>
  <si>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</si>
  <si>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</si>
  <si>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</si>
  <si>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</si>
  <si>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</si>
  <si>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</si>
  <si>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</si>
  <si>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</si>
  <si>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</si>
  <si>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</si>
  <si>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</si>
  <si>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</si>
  <si>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</si>
  <si>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</si>
  <si>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</si>
  <si>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</si>
  <si>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</si>
  <si>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</si>
  <si>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</si>
  <si>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</si>
  <si>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</si>
  <si>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</si>
  <si>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</si>
  <si>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</si>
  <si>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</si>
  <si>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</si>
  <si>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</si>
  <si>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</si>
  <si>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</si>
  <si>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</si>
  <si>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</si>
  <si>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</si>
  <si>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</si>
  <si>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</si>
  <si>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</si>
  <si>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</si>
  <si>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</si>
  <si>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</si>
  <si>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</si>
  <si>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</si>
  <si>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</si>
  <si>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</si>
  <si>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</si>
  <si>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</si>
  <si>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</si>
  <si>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</si>
  <si>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</si>
  <si>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</si>
  <si>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</si>
  <si>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</si>
  <si>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</si>
  <si>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</si>
  <si>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</si>
  <si>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</si>
  <si>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</si>
  <si>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</si>
  <si>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</si>
  <si>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</si>
  <si>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</si>
  <si>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</si>
  <si>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</si>
  <si>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</si>
  <si>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</si>
  <si>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</si>
  <si>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</si>
  <si>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</si>
  <si>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</si>
  <si>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</si>
  <si>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</si>
  <si>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</si>
  <si>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</si>
  <si>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</si>
  <si>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</si>
  <si>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</si>
  <si>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</si>
  <si>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</si>
  <si>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</si>
  <si>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</si>
  <si>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</si>
  <si>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</si>
  <si>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</si>
  <si>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</si>
  <si>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</si>
  <si>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</si>
  <si>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</si>
  <si>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</si>
  <si>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</si>
  <si>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</si>
  <si>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</si>
  <si>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</si>
  <si>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</si>
  <si>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</si>
  <si>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</si>
  <si>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</si>
  <si>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</si>
  <si>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</si>
  <si>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</si>
  <si>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</si>
  <si>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</si>
  <si>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</si>
  <si>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</si>
  <si>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</si>
  <si>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</si>
  <si>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</si>
  <si>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</si>
  <si>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</si>
  <si>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</si>
  <si>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</si>
  <si>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</si>
  <si>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</si>
  <si>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</si>
  <si>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</si>
  <si>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</si>
  <si>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</si>
  <si>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</si>
  <si>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</si>
  <si>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</si>
  <si>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</si>
  <si>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</si>
  <si>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</si>
  <si>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</si>
  <si>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</si>
  <si>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</si>
  <si>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</si>
  <si>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</si>
  <si>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</si>
  <si>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</si>
  <si>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</si>
  <si>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</si>
  <si>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</si>
  <si>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</si>
  <si>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</si>
  <si>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</si>
  <si>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</si>
  <si>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</si>
  <si>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</si>
  <si>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</si>
  <si>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</si>
  <si>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</si>
  <si>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</si>
  <si>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</si>
  <si>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</si>
  <si>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</si>
  <si>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</si>
  <si>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</si>
  <si>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</si>
  <si>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</si>
  <si>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</si>
  <si>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</si>
  <si>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</si>
  <si>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</si>
  <si>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</si>
  <si>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</si>
  <si>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</si>
  <si>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</si>
  <si>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</si>
  <si>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</si>
  <si>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</si>
  <si>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</si>
  <si>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</si>
  <si>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</si>
  <si>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</si>
  <si>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</si>
  <si>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</si>
  <si>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</si>
  <si>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</si>
  <si>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</si>
  <si>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</si>
  <si>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</si>
  <si>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</si>
  <si>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</si>
  <si>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</si>
  <si>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</si>
  <si>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</si>
  <si>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</si>
  <si>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</si>
  <si>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</si>
  <si>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</si>
  <si>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</si>
  <si>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</si>
  <si>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</si>
  <si>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</si>
  <si>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</si>
  <si>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</si>
  <si>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</si>
  <si>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</si>
  <si>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</si>
  <si>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</si>
  <si>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</si>
  <si>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</si>
  <si>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</si>
  <si>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</si>
  <si>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</si>
  <si>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</si>
  <si>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</si>
  <si>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</si>
  <si>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</si>
  <si>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</si>
  <si>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</si>
  <si>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</si>
  <si>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</si>
  <si>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</si>
  <si>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</si>
  <si>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</si>
  <si>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</si>
  <si>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</si>
  <si>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</si>
  <si>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</si>
  <si>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</si>
  <si>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</si>
  <si>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</si>
  <si>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</si>
  <si>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</si>
  <si>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</si>
  <si>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</si>
  <si>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</si>
  <si>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</si>
  <si>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</si>
  <si>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</si>
  <si>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</si>
  <si>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</si>
  <si>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</si>
  <si>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</si>
  <si>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</si>
  <si>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</si>
  <si>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</si>
  <si>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</si>
  <si>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</si>
  <si>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</si>
  <si>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</si>
  <si>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</si>
  <si>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</si>
  <si>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</si>
  <si>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</si>
  <si>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</si>
  <si>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</si>
  <si>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</si>
  <si>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</si>
  <si>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</si>
  <si>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</si>
  <si>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</si>
  <si>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</si>
  <si>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</si>
  <si>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</si>
  <si>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</si>
  <si>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</si>
  <si>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</si>
  <si>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</si>
  <si>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</si>
  <si>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</si>
  <si>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</si>
  <si>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</si>
  <si>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</si>
  <si>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</si>
  <si>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</si>
  <si>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</si>
  <si>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</si>
  <si>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</si>
  <si>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</si>
  <si>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</si>
  <si>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</si>
  <si>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</si>
  <si>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</si>
  <si>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</si>
  <si>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</si>
  <si>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</si>
  <si>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</si>
  <si>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</si>
  <si>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</si>
  <si>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</si>
  <si>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</si>
  <si>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</si>
  <si>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</si>
  <si>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</si>
  <si>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</si>
  <si>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</si>
  <si>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</si>
  <si>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</si>
  <si>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</si>
  <si>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</si>
  <si>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</si>
  <si>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</si>
  <si>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</si>
  <si>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</si>
  <si>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</si>
  <si>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</si>
  <si>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</si>
  <si>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</si>
  <si>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</si>
  <si>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</si>
  <si>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</si>
  <si>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</si>
  <si>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</si>
  <si>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</si>
  <si>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</si>
  <si>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</si>
  <si>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</si>
  <si>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</si>
  <si>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</si>
  <si>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</si>
  <si>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</si>
  <si>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</si>
  <si>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</si>
  <si>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</si>
  <si>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</si>
  <si>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</si>
  <si>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</si>
  <si>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</si>
  <si>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</si>
  <si>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</si>
  <si>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</si>
  <si>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</si>
  <si>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</si>
  <si>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</si>
  <si>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</si>
  <si>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</si>
  <si>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</si>
  <si>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</si>
  <si>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</si>
  <si>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</si>
  <si>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</si>
  <si>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</si>
  <si>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</si>
  <si>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</si>
  <si>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</si>
  <si>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</si>
  <si>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</si>
  <si>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</si>
  <si>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</si>
  <si>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</si>
  <si>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</si>
  <si>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</si>
  <si>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</si>
  <si>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</si>
  <si>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</si>
  <si>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</si>
  <si>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</si>
  <si>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</si>
  <si>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</si>
  <si>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</si>
  <si>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</si>
  <si>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</si>
  <si>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</si>
  <si>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</si>
  <si>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</si>
  <si>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</si>
  <si>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</si>
  <si>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</si>
  <si>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</si>
  <si>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</si>
  <si>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</si>
  <si>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</si>
  <si>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</si>
  <si>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</si>
  <si>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</si>
  <si>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</si>
  <si>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</si>
  <si>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</si>
  <si>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</si>
  <si>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</si>
  <si>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</si>
  <si>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</si>
  <si>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</si>
  <si>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</si>
  <si>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</si>
  <si>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</si>
  <si>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</si>
  <si>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</si>
  <si>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</si>
  <si>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</si>
  <si>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</si>
  <si>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</si>
  <si>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</si>
  <si>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</si>
  <si>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</si>
  <si>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</si>
  <si>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</si>
  <si>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</si>
  <si>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</si>
  <si>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</si>
  <si>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</si>
  <si>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</si>
  <si>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</si>
  <si>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</si>
  <si>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</si>
  <si>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</si>
  <si>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</si>
  <si>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</si>
  <si>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</si>
  <si>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</si>
  <si>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</si>
  <si>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</si>
  <si>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</si>
  <si>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</si>
  <si>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</si>
  <si>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</si>
  <si>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</si>
  <si>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</si>
  <si>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</si>
  <si>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</si>
  <si>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</si>
  <si>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</si>
  <si>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</si>
  <si>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</si>
  <si>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</si>
  <si>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</si>
  <si>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</si>
  <si>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</si>
  <si>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</si>
  <si>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</si>
  <si>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</si>
  <si>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</si>
  <si>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</si>
  <si>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</si>
  <si>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</si>
  <si>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</si>
  <si>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</si>
  <si>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</si>
  <si>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</si>
  <si>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</si>
  <si>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</si>
  <si>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</si>
  <si>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</si>
  <si>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</si>
  <si>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</si>
  <si>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</si>
  <si>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</si>
  <si>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</si>
  <si>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</si>
  <si>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</si>
  <si>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</si>
  <si>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</si>
  <si>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</si>
  <si>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</si>
  <si>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</si>
  <si>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</si>
  <si>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</si>
  <si>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</si>
  <si>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</si>
  <si>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</si>
  <si>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</si>
  <si>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</si>
  <si>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</si>
  <si>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</si>
  <si>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</si>
  <si>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</si>
  <si>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</si>
  <si>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</si>
  <si>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</si>
  <si>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</si>
  <si>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</si>
  <si>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</si>
  <si>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</si>
  <si>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</si>
  <si>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</si>
  <si>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</si>
  <si>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</si>
  <si>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</si>
  <si>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</si>
  <si>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</si>
  <si>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</si>
  <si>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</si>
  <si>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</si>
  <si>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</si>
  <si>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</si>
  <si>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</si>
  <si>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</si>
  <si>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</si>
  <si>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</si>
  <si>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</si>
  <si>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</si>
  <si>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</si>
  <si>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</si>
  <si>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</si>
  <si>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</si>
  <si>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</si>
  <si>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</si>
  <si>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</si>
  <si>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</si>
  <si>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</si>
  <si>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</si>
  <si>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</si>
  <si>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</si>
  <si>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</si>
  <si>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</si>
  <si>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</si>
  <si>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</si>
  <si>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</si>
  <si>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</si>
  <si>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</si>
  <si>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</si>
  <si>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</si>
  <si>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</si>
  <si>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</si>
  <si>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</si>
  <si>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</si>
  <si>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</si>
  <si>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</si>
  <si>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</si>
  <si>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</si>
  <si>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</si>
  <si>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</si>
  <si>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</si>
  <si>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</si>
  <si>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</si>
  <si>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</si>
  <si>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</si>
  <si>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</si>
  <si>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</si>
  <si>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</si>
  <si>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</si>
  <si>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</si>
  <si>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</si>
  <si>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</si>
  <si>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</si>
  <si>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</si>
  <si>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</si>
  <si>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</si>
  <si>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</si>
  <si>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</si>
  <si>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</si>
  <si>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</si>
  <si>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</si>
  <si>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</si>
  <si>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</si>
  <si>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</si>
  <si>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</si>
  <si>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</si>
  <si>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</si>
  <si>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</si>
  <si>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</si>
  <si>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</si>
  <si>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</si>
  <si>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</si>
  <si>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</si>
  <si>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</si>
  <si>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</si>
  <si>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</si>
  <si>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</si>
  <si>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</si>
  <si>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</si>
  <si>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</si>
  <si>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</si>
  <si>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</si>
  <si>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</si>
  <si>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</si>
  <si>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</si>
  <si>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</si>
  <si>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</si>
  <si>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</si>
  <si>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</si>
  <si>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</si>
  <si>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</si>
  <si>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</si>
  <si>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</si>
  <si>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</si>
  <si>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</si>
  <si>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</si>
  <si>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</si>
  <si>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</si>
  <si>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</si>
  <si>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</si>
  <si>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</si>
  <si>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</si>
  <si>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</si>
  <si>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</si>
  <si>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</si>
  <si>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</si>
  <si>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</si>
  <si>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</si>
  <si>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</si>
  <si>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</si>
  <si>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</si>
  <si>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</si>
  <si>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</si>
  <si>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</si>
  <si>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</si>
  <si>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</si>
  <si>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</si>
  <si>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</si>
  <si>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</si>
  <si>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</si>
  <si>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</si>
  <si>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</si>
  <si>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</si>
  <si>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</si>
  <si>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</si>
  <si>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</si>
  <si>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</si>
  <si>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</si>
  <si>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</si>
  <si>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</si>
  <si>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</si>
  <si>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</si>
  <si>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</si>
  <si>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</si>
  <si>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</si>
  <si>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</si>
  <si>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</si>
  <si>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</si>
  <si>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</si>
  <si>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</si>
  <si>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</si>
  <si>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</si>
  <si>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</si>
  <si>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</si>
  <si>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</si>
  <si>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</si>
  <si>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</si>
  <si>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</si>
  <si>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</si>
  <si>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</si>
  <si>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</si>
  <si>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</si>
  <si>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</si>
  <si>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</si>
  <si>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</si>
  <si>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</si>
  <si>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</si>
  <si>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</si>
  <si>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</si>
  <si>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</si>
  <si>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</si>
  <si>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</si>
  <si>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</si>
  <si>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</si>
  <si>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</si>
  <si>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</si>
  <si>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</si>
  <si>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</si>
  <si>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</si>
  <si>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</si>
  <si>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</si>
  <si>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</si>
  <si>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</si>
  <si>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</si>
  <si>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</si>
  <si>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</si>
  <si>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</si>
  <si>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</si>
  <si>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</si>
  <si>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</si>
  <si>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</si>
  <si>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</si>
  <si>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</si>
  <si>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</si>
  <si>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</si>
  <si>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</si>
  <si>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</si>
  <si>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</si>
  <si>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</si>
  <si>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</si>
  <si>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</si>
  <si>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</si>
  <si>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</si>
  <si>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</si>
  <si>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</si>
  <si>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</si>
  <si>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</si>
  <si>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</si>
  <si>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</si>
  <si>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</si>
  <si>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</si>
  <si>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</si>
  <si>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</si>
  <si>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</si>
  <si>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</si>
  <si>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</si>
  <si>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</si>
  <si>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</si>
  <si>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</si>
  <si>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</si>
  <si>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</si>
  <si>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</si>
  <si>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</si>
  <si>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</si>
  <si>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</si>
  <si>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</si>
  <si>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</si>
  <si>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</si>
  <si>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</si>
  <si>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</si>
  <si>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</si>
  <si>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</si>
  <si>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</si>
  <si>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</si>
  <si>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</si>
  <si>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</si>
  <si>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</si>
  <si>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</si>
  <si>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</si>
  <si>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</si>
  <si>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</si>
  <si>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</si>
  <si>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</si>
  <si>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</si>
  <si>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</si>
  <si>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</si>
  <si>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</si>
  <si>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</si>
  <si>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</si>
  <si>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</si>
  <si>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</si>
  <si>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</si>
  <si>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</si>
  <si>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</si>
  <si>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</si>
  <si>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</si>
  <si>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</si>
  <si>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</si>
  <si>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</si>
  <si>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</si>
  <si>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</si>
  <si>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</si>
  <si>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</si>
  <si>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</si>
  <si>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</si>
  <si>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</si>
  <si>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</si>
  <si>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</si>
  <si>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</si>
  <si>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</si>
  <si>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</si>
  <si>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</si>
  <si>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</si>
  <si>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</si>
  <si>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</si>
  <si>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</si>
  <si>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</si>
  <si>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</si>
  <si>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</si>
  <si>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</si>
  <si>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</si>
  <si>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</si>
  <si>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</si>
  <si>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</si>
  <si>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</si>
  <si>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</si>
  <si>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</si>
  <si>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</si>
  <si>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</si>
  <si>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</si>
  <si>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</si>
  <si>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</si>
  <si>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</si>
  <si>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</si>
  <si>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</si>
  <si>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</si>
  <si>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</si>
  <si>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</si>
  <si>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</si>
  <si>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</si>
  <si>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</si>
  <si>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</si>
  <si>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</si>
  <si>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</si>
  <si>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</si>
  <si>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</si>
  <si>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</si>
  <si>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</si>
  <si>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</si>
  <si>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</si>
  <si>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</si>
  <si>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</si>
  <si>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</si>
  <si>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</si>
  <si>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</si>
  <si>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</si>
  <si>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</si>
  <si>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</si>
  <si>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</si>
  <si>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</si>
  <si>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</si>
  <si>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</si>
  <si>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</si>
  <si>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</si>
  <si>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</si>
  <si>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</si>
  <si>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</si>
  <si>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</si>
  <si>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</si>
  <si>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</si>
  <si>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</si>
  <si>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</si>
  <si>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</si>
  <si>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</si>
  <si>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</si>
  <si>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</si>
  <si>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</si>
  <si>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</si>
  <si>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</si>
  <si>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</si>
  <si>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</si>
  <si>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</si>
  <si>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</si>
  <si>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</si>
  <si>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</si>
  <si>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</si>
  <si>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</si>
  <si>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</si>
  <si>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</si>
  <si>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</si>
  <si>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</si>
  <si>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</si>
  <si>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</si>
  <si>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</si>
  <si>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</si>
  <si>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</si>
  <si>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</si>
  <si>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</si>
  <si>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</si>
  <si>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</si>
  <si>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</si>
  <si>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</si>
  <si>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</si>
  <si>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</si>
  <si>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</si>
  <si>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</si>
  <si>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</si>
  <si>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</si>
  <si>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</si>
  <si>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</si>
  <si>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</si>
  <si>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</si>
  <si>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</si>
  <si>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</si>
  <si>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</si>
  <si>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</si>
  <si>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</si>
  <si>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</si>
  <si>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</si>
  <si>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</si>
  <si>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</si>
  <si>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</si>
  <si>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</si>
  <si>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</si>
  <si>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</si>
  <si>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</si>
  <si>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</si>
  <si>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</si>
  <si>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</si>
  <si>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</si>
  <si>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</si>
  <si>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</si>
  <si>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</si>
  <si>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</si>
  <si>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</si>
  <si>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</si>
  <si>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</si>
  <si>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</si>
  <si>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</si>
  <si>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</si>
  <si>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</si>
  <si>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</si>
  <si>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</si>
  <si>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</si>
  <si>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</si>
  <si>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</si>
  <si>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</si>
  <si>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</si>
  <si>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</si>
  <si>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</si>
  <si>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</si>
  <si>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</si>
  <si>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</si>
  <si>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</si>
  <si>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</si>
  <si>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</si>
  <si>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</si>
  <si>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</si>
  <si>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</si>
  <si>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</si>
  <si>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</si>
  <si>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</si>
  <si>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</si>
  <si>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</si>
  <si>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</si>
  <si>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</si>
  <si>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</si>
  <si>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</si>
  <si>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</si>
  <si>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</si>
  <si>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</si>
  <si>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</si>
  <si>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</si>
  <si>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</si>
  <si>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</si>
  <si>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</si>
  <si>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</si>
  <si>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</si>
  <si>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</si>
  <si>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</si>
  <si>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</si>
  <si>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</si>
  <si>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</si>
  <si>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</si>
  <si>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</si>
  <si>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</si>
  <si>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</si>
  <si>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</si>
  <si>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</si>
  <si>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</si>
  <si>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</si>
  <si>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</si>
  <si>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</si>
  <si>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</si>
  <si>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</si>
  <si>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</si>
  <si>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</si>
  <si>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</si>
  <si>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</si>
  <si>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</si>
  <si>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</si>
  <si>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</si>
  <si>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</si>
  <si>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</si>
  <si>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</si>
  <si>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</si>
  <si>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</si>
  <si>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</si>
  <si>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</si>
  <si>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</si>
  <si>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</si>
  <si>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</si>
  <si>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</si>
  <si>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</si>
  <si>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</si>
  <si>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</si>
  <si>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</si>
  <si>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</si>
  <si>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</si>
  <si>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</si>
  <si>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</si>
  <si>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</si>
  <si>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</si>
  <si>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</si>
  <si>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</si>
  <si>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</si>
  <si>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</si>
  <si>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</si>
  <si>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</si>
  <si>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</si>
  <si>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</si>
  <si>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</si>
  <si>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</si>
  <si>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</si>
  <si>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</si>
  <si>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</si>
  <si>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</si>
  <si>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</si>
  <si>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</si>
  <si>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</si>
  <si>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</si>
  <si>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</si>
  <si>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</si>
  <si>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</si>
  <si>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</si>
  <si>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</si>
  <si>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</si>
  <si>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</si>
  <si>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</si>
  <si>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</si>
  <si>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</si>
  <si>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</si>
  <si>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</si>
  <si>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</si>
  <si>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</si>
  <si>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</si>
  <si>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</si>
  <si>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</si>
  <si>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</si>
  <si>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</si>
  <si>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</si>
  <si>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</si>
  <si>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</si>
  <si>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</si>
  <si>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</si>
  <si>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</si>
  <si>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</si>
  <si>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</si>
  <si>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</si>
  <si>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</si>
  <si>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</si>
  <si>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</si>
  <si>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</si>
  <si>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</si>
  <si>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</si>
  <si>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</si>
  <si>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</si>
  <si>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</si>
  <si>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</si>
  <si>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</si>
  <si>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</si>
  <si>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</si>
  <si>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</si>
  <si>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</si>
  <si>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</si>
  <si>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</si>
  <si>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</si>
  <si>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</si>
  <si>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</si>
  <si>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</si>
  <si>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</si>
  <si>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</si>
  <si>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</si>
  <si>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</si>
  <si>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</si>
  <si>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</si>
  <si>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</si>
  <si>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</si>
  <si>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</si>
  <si>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</si>
  <si>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</si>
  <si>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</si>
  <si>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</si>
  <si>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</si>
  <si>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</si>
  <si>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</si>
  <si>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</si>
  <si>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</si>
  <si>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</si>
  <si>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</si>
  <si>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</si>
  <si>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</si>
  <si>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</si>
  <si>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</si>
  <si>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</si>
  <si>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</si>
  <si>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</si>
  <si>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</si>
  <si>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</si>
  <si>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</si>
  <si>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</si>
  <si>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</si>
  <si>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</si>
  <si>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</si>
  <si>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</si>
  <si>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</si>
  <si>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</si>
  <si>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</si>
  <si>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</si>
  <si>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</si>
  <si>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</si>
  <si>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</si>
  <si>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</si>
  <si>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</si>
  <si>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</si>
  <si>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</si>
  <si>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</si>
  <si>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</si>
  <si>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</si>
  <si>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</si>
  <si>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</si>
  <si>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</si>
  <si>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</si>
  <si>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</si>
  <si>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</si>
  <si>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</si>
  <si>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</si>
  <si>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</si>
  <si>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</si>
  <si>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</si>
  <si>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</si>
  <si>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</si>
  <si>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</si>
  <si>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</si>
  <si>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</si>
  <si>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</si>
  <si>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</si>
  <si>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</si>
  <si>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</si>
  <si>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</si>
  <si>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</si>
  <si>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</si>
  <si>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</si>
  <si>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</si>
  <si>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</si>
  <si>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</si>
  <si>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</si>
  <si>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</si>
  <si>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</si>
  <si>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</si>
  <si>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</si>
  <si>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</si>
  <si>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</si>
  <si>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</si>
  <si>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</si>
  <si>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</si>
  <si>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</si>
  <si>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</si>
  <si>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</si>
  <si>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</si>
  <si>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</si>
  <si>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</si>
  <si>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</si>
  <si>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</si>
  <si>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</si>
  <si>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</si>
  <si>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</si>
  <si>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</si>
  <si>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</si>
  <si>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</si>
  <si>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</si>
  <si>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</si>
  <si>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</si>
  <si>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</si>
  <si>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</si>
  <si>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</si>
  <si>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</si>
  <si>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</si>
  <si>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</si>
  <si>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</si>
  <si>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</si>
  <si>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</si>
  <si>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</si>
  <si>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</si>
  <si>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</si>
  <si>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</si>
  <si>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</si>
  <si>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</si>
  <si>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</si>
  <si>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</si>
  <si>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</si>
  <si>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</si>
  <si>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</si>
  <si>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</si>
  <si>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</si>
  <si>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</si>
  <si>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</si>
  <si>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</si>
  <si>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</si>
  <si>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</si>
  <si>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</si>
  <si>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</si>
  <si>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</si>
  <si>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</si>
  <si>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</si>
  <si>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</si>
  <si>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</si>
  <si>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</si>
  <si>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</si>
  <si>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</si>
  <si>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</si>
  <si>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</si>
  <si>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</si>
  <si>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</si>
  <si>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</si>
  <si>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</si>
  <si>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</si>
  <si>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</si>
  <si>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</si>
  <si>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</si>
  <si>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</si>
  <si>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</si>
  <si>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</si>
  <si>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</si>
  <si>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</si>
  <si>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</si>
  <si>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</si>
  <si>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</si>
  <si>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</si>
  <si>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</si>
  <si>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</si>
  <si>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</si>
  <si>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</si>
  <si>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</si>
  <si>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</si>
  <si>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</si>
  <si>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</si>
  <si>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</si>
  <si>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</si>
  <si>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</si>
  <si>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</si>
  <si>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</si>
  <si>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</si>
  <si>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</si>
  <si>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</si>
  <si>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</si>
  <si>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</si>
  <si>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</si>
  <si>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</si>
  <si>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</si>
  <si>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</si>
  <si>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</si>
  <si>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</si>
  <si>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</si>
  <si>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</si>
  <si>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</si>
  <si>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</si>
  <si>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</si>
  <si>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</si>
  <si>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</si>
  <si>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</si>
  <si>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</si>
  <si>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</si>
  <si>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</si>
  <si>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</si>
  <si>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</si>
  <si>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</si>
  <si>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</si>
  <si>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</si>
  <si>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</si>
  <si>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</si>
  <si>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</si>
  <si>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</si>
  <si>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</si>
  <si>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</si>
  <si>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</si>
  <si>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</si>
  <si>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</si>
  <si>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</si>
  <si>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</si>
  <si>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</si>
  <si>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</si>
  <si>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</si>
  <si>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</si>
  <si>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</si>
  <si>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</si>
  <si>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</si>
  <si>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</si>
  <si>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</si>
  <si>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</si>
  <si>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</si>
  <si>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</si>
  <si>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</si>
  <si>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</si>
  <si>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</si>
  <si>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</si>
  <si>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</si>
  <si>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</si>
  <si>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</si>
  <si>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</si>
  <si>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</si>
  <si>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</si>
  <si>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</si>
  <si>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</si>
  <si>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</si>
  <si>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</si>
  <si>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</si>
  <si>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</si>
  <si>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</si>
  <si>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</si>
  <si>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</si>
  <si>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</si>
  <si>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</si>
  <si>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</si>
  <si>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</si>
  <si>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</si>
  <si>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</si>
  <si>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</si>
  <si>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</si>
  <si>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</si>
  <si>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</si>
  <si>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</si>
  <si>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</si>
  <si>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</si>
  <si>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</si>
  <si>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</si>
  <si>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</si>
  <si>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</si>
  <si>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</si>
  <si>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</si>
  <si>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</si>
  <si>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</si>
  <si>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</si>
  <si>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</si>
  <si>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</si>
  <si>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</si>
  <si>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</si>
  <si>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</si>
  <si>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</si>
  <si>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</si>
  <si>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</si>
  <si>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</si>
  <si>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</si>
  <si>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</si>
  <si>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</si>
  <si>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</si>
  <si>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</si>
  <si>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</si>
  <si>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</si>
  <si>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</si>
  <si>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</si>
  <si>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</si>
  <si>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</si>
  <si>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</si>
  <si>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</si>
  <si>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</si>
  <si>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</si>
  <si>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</si>
  <si>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</si>
  <si>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</si>
  <si>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</si>
  <si>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</si>
  <si>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</si>
  <si>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</si>
  <si>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</si>
  <si>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</si>
  <si>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</si>
  <si>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</si>
  <si>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</si>
  <si>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</si>
  <si>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</si>
  <si>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</si>
  <si>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</si>
  <si>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</si>
  <si>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</si>
  <si>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</si>
  <si>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</si>
  <si>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</si>
  <si>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</si>
  <si>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</si>
  <si>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</si>
  <si>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</si>
  <si>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</si>
  <si>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</si>
  <si>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</si>
  <si>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</si>
  <si>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</si>
  <si>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</si>
  <si>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</si>
  <si>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</si>
  <si>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</si>
  <si>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</si>
  <si>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</si>
  <si>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</si>
  <si>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</si>
  <si>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</si>
  <si>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</si>
  <si>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</si>
  <si>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</si>
  <si>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</si>
  <si>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</si>
  <si>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</si>
  <si>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</si>
  <si>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</si>
  <si>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</si>
  <si>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</si>
  <si>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</si>
  <si>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</si>
  <si>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</si>
  <si>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</si>
  <si>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</si>
  <si>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</si>
  <si>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</si>
  <si>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</si>
  <si>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</si>
  <si>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</si>
  <si>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</si>
  <si>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</si>
  <si>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</si>
  <si>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</si>
  <si>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</si>
  <si>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</si>
  <si>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</si>
  <si>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</si>
  <si>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</si>
  <si>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</si>
  <si>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</si>
  <si>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</si>
  <si>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</si>
  <si>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</si>
  <si>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</si>
  <si>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</si>
  <si>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</si>
  <si>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</si>
  <si>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</si>
  <si>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</si>
  <si>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</si>
  <si>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</si>
  <si>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</si>
  <si>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</si>
  <si>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</si>
  <si>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</si>
  <si>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</si>
  <si>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</si>
  <si>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</si>
  <si>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</si>
  <si>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</si>
  <si>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</si>
  <si>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</si>
  <si>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</si>
  <si>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</si>
  <si>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</si>
  <si>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</si>
  <si>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</si>
  <si>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</si>
  <si>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</si>
  <si>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</si>
  <si>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</si>
  <si>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</si>
  <si>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</si>
  <si>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</si>
  <si>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</si>
  <si>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</si>
  <si>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</si>
  <si>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</si>
  <si>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</si>
  <si>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</si>
  <si>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</si>
  <si>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</si>
  <si>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</si>
  <si>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</si>
  <si>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</si>
  <si>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</si>
  <si>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</si>
  <si>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</si>
  <si>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</si>
  <si>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</si>
  <si>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</si>
  <si>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</si>
  <si>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</si>
  <si>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</si>
  <si>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</si>
  <si>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</si>
  <si>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</si>
  <si>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</si>
  <si>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</si>
  <si>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</si>
  <si>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</si>
  <si>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</si>
  <si>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</si>
  <si>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</si>
  <si>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</si>
  <si>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</si>
  <si>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</si>
  <si>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</si>
  <si>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</si>
  <si>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</si>
  <si>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</si>
  <si>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</si>
  <si>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</si>
  <si>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</si>
  <si>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</si>
  <si>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</si>
  <si>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</si>
  <si>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</si>
  <si>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</si>
  <si>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</si>
  <si>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</si>
  <si>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</si>
  <si>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</si>
  <si>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</si>
  <si>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</si>
  <si>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</si>
  <si>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</si>
  <si>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</si>
  <si>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</si>
  <si>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</si>
  <si>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</si>
  <si>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</si>
  <si>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</si>
  <si>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</si>
  <si>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</si>
  <si>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</si>
  <si>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</si>
  <si>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</si>
  <si>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</si>
  <si>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</si>
  <si>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</si>
  <si>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</si>
  <si>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</si>
  <si>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</si>
  <si>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</si>
  <si>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</si>
  <si>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</si>
  <si>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</si>
  <si>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</si>
  <si>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</si>
  <si>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</si>
  <si>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</si>
  <si>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</si>
  <si>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</si>
  <si>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</si>
  <si>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</si>
  <si>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</si>
  <si>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</si>
  <si>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</si>
  <si>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</si>
  <si>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</si>
  <si>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</si>
  <si>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</si>
  <si>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</si>
  <si>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</si>
  <si>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</si>
  <si>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</si>
  <si>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</si>
  <si>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</si>
  <si>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</si>
  <si>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</si>
  <si>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</si>
  <si>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</si>
  <si>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</si>
  <si>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</si>
  <si>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</si>
  <si>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</si>
  <si>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</si>
  <si>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</si>
  <si>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</si>
  <si>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</si>
  <si>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</si>
  <si>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</si>
  <si>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</si>
  <si>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</si>
  <si>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</si>
  <si>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</si>
  <si>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</si>
  <si>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</si>
  <si>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</si>
  <si>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</si>
  <si>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</si>
  <si>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</si>
  <si>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</si>
  <si>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</si>
  <si>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</si>
  <si>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</si>
  <si>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</si>
  <si>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</si>
  <si>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</si>
  <si>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</si>
  <si>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</si>
  <si>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</si>
  <si>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</si>
  <si>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</si>
  <si>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</si>
  <si>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</si>
  <si>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</si>
  <si>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</si>
  <si>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</si>
  <si>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</si>
  <si>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</si>
  <si>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</si>
  <si>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</si>
  <si>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</si>
  <si>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</si>
  <si>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</si>
  <si>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</si>
  <si>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</si>
  <si>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</si>
  <si>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</si>
  <si>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</si>
  <si>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</si>
  <si>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</si>
  <si>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</si>
  <si>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</si>
  <si>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</si>
  <si>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</si>
  <si>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</si>
  <si>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</si>
  <si>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</si>
  <si>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</si>
  <si>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</si>
  <si>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</si>
  <si>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</si>
  <si>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</si>
  <si>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</si>
  <si>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</si>
  <si>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</si>
  <si>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</si>
  <si>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</si>
  <si>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</si>
  <si>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</si>
  <si>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</si>
  <si>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</si>
  <si>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</si>
  <si>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</si>
  <si>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</si>
  <si>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</si>
  <si>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</si>
  <si>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</si>
  <si>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</si>
  <si>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</si>
  <si>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</si>
  <si>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</si>
  <si>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</si>
  <si>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</si>
  <si>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</si>
  <si>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</si>
  <si>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</si>
  <si>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</si>
  <si>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</si>
  <si>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</si>
  <si>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</si>
  <si>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</si>
  <si>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</si>
  <si>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</si>
  <si>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</si>
  <si>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</si>
  <si>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</si>
  <si>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</si>
  <si>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</si>
  <si>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</si>
  <si>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</si>
  <si>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</si>
  <si>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</si>
  <si>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</si>
  <si>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</si>
  <si>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</si>
  <si>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</si>
  <si>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</si>
  <si>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</si>
  <si>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</si>
  <si>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</si>
  <si>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</si>
  <si>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</si>
  <si>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</si>
  <si>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</si>
  <si>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</si>
  <si>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</si>
  <si>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</si>
  <si>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</si>
  <si>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</si>
  <si>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</si>
  <si>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</si>
  <si>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</si>
  <si>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</si>
  <si>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</si>
  <si>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</si>
  <si>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</si>
  <si>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</si>
  <si>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</si>
  <si>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</si>
  <si>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</si>
  <si>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</si>
  <si>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</si>
  <si>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</si>
  <si>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</si>
  <si>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</si>
  <si>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</si>
  <si>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</si>
  <si>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</si>
  <si>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</si>
  <si>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</si>
  <si>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</si>
  <si>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</si>
  <si>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</si>
  <si>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</si>
  <si>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</si>
  <si>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</si>
  <si>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</si>
  <si>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</si>
  <si>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</si>
  <si>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</si>
  <si>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</si>
  <si>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</si>
  <si>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</si>
  <si>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</si>
  <si>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</si>
  <si>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</si>
  <si>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</si>
  <si>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</si>
  <si>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</si>
  <si>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</si>
  <si>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</si>
  <si>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</si>
  <si>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</si>
  <si>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</si>
  <si>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</si>
  <si>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</si>
  <si>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</si>
  <si>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</si>
  <si>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</si>
  <si>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</si>
  <si>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</si>
  <si>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</si>
  <si>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</si>
  <si>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</si>
  <si>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</si>
  <si>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</si>
  <si>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</si>
  <si>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</si>
  <si>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</si>
  <si>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</si>
  <si>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</si>
  <si>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</si>
  <si>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</si>
  <si>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</si>
  <si>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</si>
  <si>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</si>
  <si>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</si>
  <si>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</si>
  <si>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</si>
  <si>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</si>
  <si>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</si>
  <si>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</si>
  <si>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</si>
  <si>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</si>
  <si>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</si>
  <si>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</si>
  <si>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</si>
  <si>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</si>
  <si>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</si>
  <si>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</si>
  <si>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</si>
  <si>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</si>
  <si>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</si>
  <si>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</si>
  <si>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</si>
  <si>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</si>
  <si>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</si>
  <si>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</si>
  <si>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</si>
  <si>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</si>
  <si>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</si>
  <si>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</si>
  <si>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</si>
  <si>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</si>
  <si>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</si>
  <si>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</si>
  <si>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</si>
  <si>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</si>
  <si>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</si>
  <si>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</si>
  <si>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</si>
  <si>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</si>
  <si>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</si>
  <si>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</si>
  <si>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</si>
  <si>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</si>
  <si>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</si>
  <si>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</si>
  <si>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</si>
  <si>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</si>
  <si>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</si>
  <si>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</si>
  <si>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</si>
  <si>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</si>
  <si>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</si>
  <si>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</si>
  <si>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</si>
  <si>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</si>
  <si>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</si>
  <si>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</si>
  <si>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</si>
  <si>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</si>
  <si>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</si>
  <si>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</si>
  <si>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</si>
  <si>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</si>
  <si>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</si>
  <si>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</si>
  <si>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</si>
  <si>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</si>
  <si>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</si>
  <si>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</si>
  <si>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</si>
  <si>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</si>
  <si>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</si>
  <si>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</si>
  <si>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</si>
  <si>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</si>
  <si>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</si>
  <si>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</si>
  <si>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</si>
  <si>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</si>
  <si>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</si>
  <si>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</si>
  <si>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</si>
  <si>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</si>
  <si>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</si>
  <si>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</si>
  <si>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</si>
  <si>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</si>
  <si>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</si>
  <si>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</si>
  <si>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</si>
  <si>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</si>
  <si>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</si>
  <si>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</si>
  <si>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</si>
  <si>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</si>
  <si>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</si>
  <si>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</si>
  <si>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</si>
  <si>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</si>
  <si>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</si>
  <si>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</si>
  <si>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</si>
  <si>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</si>
  <si>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</si>
  <si>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</si>
  <si>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</si>
  <si>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</si>
  <si>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</si>
  <si>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</si>
  <si>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</si>
  <si>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</si>
  <si>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</si>
  <si>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</si>
  <si>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</si>
  <si>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</si>
  <si>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</si>
  <si>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</si>
  <si>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</si>
  <si>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</si>
  <si>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</si>
  <si>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</si>
  <si>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</si>
  <si>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</si>
  <si>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</si>
  <si>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</si>
  <si>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</si>
  <si>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</si>
  <si>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</si>
  <si>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</si>
  <si>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</si>
  <si>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</si>
  <si>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</si>
  <si>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</si>
  <si>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</si>
  <si>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</si>
  <si>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</si>
  <si>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</si>
  <si>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</si>
  <si>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</si>
  <si>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</si>
  <si>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</si>
  <si>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</si>
  <si>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</si>
  <si>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</si>
  <si>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</si>
  <si>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</si>
  <si>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</si>
  <si>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</si>
  <si>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</si>
  <si>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</si>
  <si>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</si>
  <si>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</si>
  <si>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</si>
  <si>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</si>
  <si>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</si>
  <si>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</si>
  <si>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</si>
  <si>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</si>
  <si>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</si>
  <si>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</si>
  <si>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</si>
  <si>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</si>
  <si>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</si>
  <si>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</si>
  <si>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</si>
  <si>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</si>
  <si>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</si>
  <si>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</si>
  <si>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</si>
  <si>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</si>
  <si>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</si>
  <si>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</si>
  <si>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</si>
  <si>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</si>
  <si>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</si>
  <si>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</si>
  <si>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</si>
  <si>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</si>
  <si>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</si>
  <si>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</si>
  <si>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</si>
  <si>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</si>
  <si>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</si>
  <si>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</si>
  <si>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</si>
  <si>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</si>
  <si>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</si>
  <si>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</si>
  <si>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</si>
  <si>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</si>
  <si>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</si>
  <si>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</si>
  <si>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</si>
  <si>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</si>
  <si>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</si>
  <si>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</si>
  <si>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</si>
  <si>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</si>
  <si>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</si>
  <si>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</si>
  <si>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</si>
  <si>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</si>
  <si>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</si>
  <si>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</si>
  <si>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</si>
  <si>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</si>
  <si>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</si>
  <si>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</si>
  <si>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</si>
  <si>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</si>
  <si>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</si>
  <si>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</si>
  <si>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</si>
  <si>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</si>
  <si>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</si>
  <si>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</si>
  <si>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</si>
  <si>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</si>
  <si>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</si>
  <si>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</si>
  <si>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</si>
  <si>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</si>
  <si>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</si>
  <si>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</si>
  <si>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</si>
  <si>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</si>
  <si>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</si>
  <si>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</si>
  <si>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</si>
  <si>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</si>
  <si>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</si>
  <si>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</si>
  <si>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</si>
  <si>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</si>
  <si>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</si>
  <si>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</si>
  <si>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</si>
  <si>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</si>
  <si>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</si>
  <si>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</si>
  <si>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</si>
  <si>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</si>
  <si>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</si>
  <si>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</si>
  <si>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</si>
  <si>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</si>
  <si>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</si>
  <si>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</si>
  <si>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</si>
  <si>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</si>
  <si>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</si>
  <si>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</si>
  <si>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</si>
  <si>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</si>
  <si>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</si>
  <si>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</si>
  <si>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</si>
  <si>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</si>
  <si>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</si>
  <si>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</si>
  <si>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</si>
  <si>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</si>
  <si>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</si>
  <si>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</si>
  <si>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</si>
  <si>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</si>
  <si>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</si>
  <si>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</si>
  <si>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</si>
  <si>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</si>
  <si>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</si>
  <si>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</si>
  <si>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</si>
  <si>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</si>
  <si>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</si>
  <si>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</si>
  <si>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</si>
  <si>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</si>
  <si>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</si>
  <si>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</si>
  <si>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</si>
  <si>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</si>
  <si>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</si>
  <si>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</si>
  <si>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</si>
  <si>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</si>
  <si>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</si>
  <si>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</si>
  <si>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</si>
  <si>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</si>
  <si>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</si>
  <si>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</si>
  <si>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</si>
  <si>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</si>
  <si>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</si>
  <si>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</si>
  <si>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</si>
  <si>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</si>
  <si>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</si>
  <si>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</si>
  <si>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</si>
  <si>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</si>
  <si>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</si>
  <si>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</si>
  <si>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</si>
  <si>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</si>
  <si>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</si>
  <si>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</si>
  <si>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</si>
  <si>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</si>
  <si>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</si>
  <si>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</si>
  <si>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</si>
  <si>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</si>
  <si>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</si>
  <si>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</si>
  <si>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</si>
  <si>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</si>
  <si>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</si>
  <si>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</si>
  <si>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</si>
  <si>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</si>
  <si>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</si>
  <si>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</si>
  <si>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</si>
  <si>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</si>
  <si>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</si>
  <si>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</si>
  <si>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</si>
  <si>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</si>
  <si>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</si>
  <si>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</si>
  <si>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</si>
  <si>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</si>
  <si>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</si>
  <si>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</si>
  <si>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</si>
  <si>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</si>
  <si>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</si>
  <si>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</si>
  <si>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</si>
  <si>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</si>
  <si>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</si>
  <si>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</si>
  <si>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</si>
  <si>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</si>
  <si>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</si>
  <si>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</si>
  <si>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</si>
  <si>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</si>
  <si>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</si>
  <si>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</si>
  <si>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</si>
  <si>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</si>
  <si>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</si>
  <si>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</si>
  <si>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</si>
  <si>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</si>
  <si>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</si>
  <si>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</si>
  <si>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</si>
  <si>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</si>
  <si>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</si>
  <si>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</si>
  <si>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</si>
  <si>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</si>
  <si>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</si>
  <si>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</si>
  <si>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</si>
  <si>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</si>
  <si>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</si>
  <si>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</si>
  <si>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</si>
  <si>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</si>
  <si>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</si>
  <si>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</si>
  <si>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</si>
  <si>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</si>
  <si>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</si>
  <si>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</si>
  <si>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</si>
  <si>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</si>
  <si>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</si>
  <si>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</si>
  <si>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</si>
  <si>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</si>
  <si>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</si>
  <si>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</si>
  <si>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</si>
  <si>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</si>
  <si>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</si>
  <si>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</si>
  <si>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</si>
  <si>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</si>
  <si>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</si>
  <si>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</si>
  <si>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</si>
  <si>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</si>
  <si>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</si>
  <si>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</si>
  <si>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</si>
  <si>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</si>
  <si>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</si>
  <si>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</si>
  <si>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</si>
  <si>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</si>
  <si>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</si>
  <si>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</si>
  <si>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</si>
  <si>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</si>
  <si>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</si>
  <si>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</si>
  <si>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</si>
  <si>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</si>
  <si>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</si>
  <si>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</si>
  <si>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</si>
  <si>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</si>
  <si>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</si>
  <si>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</si>
  <si>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</si>
  <si>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</si>
  <si>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</si>
  <si>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</si>
  <si>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</si>
  <si>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</si>
  <si>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</si>
  <si>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</si>
  <si>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</si>
  <si>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</si>
  <si>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</si>
  <si>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</si>
  <si>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</si>
  <si>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</si>
  <si>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</si>
  <si>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</si>
  <si>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</si>
  <si>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</si>
  <si>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</si>
  <si>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</si>
  <si>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</si>
  <si>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</si>
  <si>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</si>
  <si>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</si>
  <si>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</si>
  <si>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</si>
  <si>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</si>
  <si>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</si>
  <si>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</si>
  <si>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</si>
  <si>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</si>
  <si>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</si>
  <si>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</si>
  <si>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</si>
  <si>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</si>
  <si>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</si>
  <si>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</si>
  <si>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</si>
  <si>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</si>
  <si>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</si>
  <si>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</si>
  <si>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</si>
  <si>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</si>
  <si>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</si>
  <si>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</si>
  <si>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</si>
  <si>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</si>
  <si>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</si>
  <si>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</si>
  <si>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</si>
  <si>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</si>
  <si>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</si>
  <si>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</si>
  <si>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</si>
  <si>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</si>
  <si>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</si>
  <si>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</si>
  <si>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</si>
  <si>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</si>
  <si>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</si>
  <si>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</si>
  <si>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</si>
  <si>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</si>
  <si>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</si>
  <si>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</si>
  <si>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</si>
  <si>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</si>
  <si>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</si>
  <si>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</si>
  <si>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</si>
  <si>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</si>
  <si>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</si>
  <si>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</si>
  <si>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</si>
  <si>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</si>
  <si>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</si>
  <si>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</si>
  <si>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</si>
  <si>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</si>
  <si>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</si>
  <si>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</si>
  <si>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</si>
  <si>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</si>
  <si>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</si>
  <si>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</si>
  <si>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</si>
  <si>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</si>
  <si>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</si>
  <si>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</si>
  <si>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</si>
  <si>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</si>
  <si>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</si>
  <si>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</si>
  <si>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</si>
  <si>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</si>
  <si>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</si>
  <si>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</si>
  <si>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</si>
  <si>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</si>
  <si>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</si>
  <si>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</si>
  <si>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</si>
  <si>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</si>
  <si>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</si>
  <si>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</si>
  <si>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</si>
  <si>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</si>
  <si>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</si>
  <si>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</si>
  <si>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</si>
  <si>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</si>
  <si>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</si>
  <si>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</si>
  <si>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</si>
  <si>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</si>
  <si>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</si>
  <si>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</si>
  <si>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</si>
  <si>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</si>
  <si>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</si>
  <si>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</si>
  <si>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</si>
  <si>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</si>
  <si>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</si>
  <si>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</si>
  <si>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</si>
  <si>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</si>
  <si>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</si>
  <si>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</si>
  <si>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</si>
  <si>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</si>
  <si>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</si>
  <si>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</si>
  <si>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</si>
  <si>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</si>
  <si>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</si>
  <si>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</si>
  <si>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</si>
  <si>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</si>
  <si>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</si>
  <si>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</si>
  <si>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</si>
  <si>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</si>
  <si>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</si>
  <si>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</si>
  <si>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</si>
  <si>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</si>
  <si>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</si>
  <si>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</si>
  <si>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</si>
  <si>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</si>
  <si>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</si>
  <si>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</si>
  <si>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</si>
  <si>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</si>
  <si>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</si>
  <si>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</si>
  <si>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</si>
  <si>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</si>
  <si>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</si>
  <si>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</si>
  <si>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</si>
  <si>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</si>
  <si>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</si>
  <si>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</si>
  <si>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</si>
  <si>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</si>
  <si>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</si>
  <si>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</si>
  <si>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</si>
  <si>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</si>
  <si>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</si>
  <si>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</si>
  <si>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</si>
  <si>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</si>
  <si>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</si>
  <si>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</si>
  <si>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</si>
  <si>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</si>
  <si>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</si>
  <si>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</si>
  <si>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</si>
  <si>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</si>
  <si>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</si>
  <si>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</si>
  <si>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</si>
  <si>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</si>
  <si>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</si>
  <si>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</si>
  <si>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</si>
  <si>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</si>
  <si>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</si>
  <si>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</si>
  <si>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</si>
  <si>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</si>
  <si>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</si>
  <si>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</si>
  <si>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</si>
  <si>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</si>
  <si>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</si>
  <si>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</si>
  <si>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</si>
  <si>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</si>
  <si>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</si>
  <si>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</si>
  <si>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</si>
  <si>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</si>
  <si>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</si>
  <si>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</si>
  <si>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</si>
  <si>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</si>
  <si>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</si>
  <si>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</si>
  <si>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</si>
  <si>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</si>
  <si>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</si>
  <si>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</si>
  <si>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</si>
  <si>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</si>
  <si>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</si>
  <si>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</si>
  <si>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</si>
  <si>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</si>
  <si>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</si>
  <si>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</si>
  <si>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</si>
  <si>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</si>
  <si>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</si>
  <si>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</si>
  <si>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</si>
  <si>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</si>
  <si>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</si>
  <si>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</si>
  <si>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</si>
  <si>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</si>
  <si>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</si>
  <si>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</si>
  <si>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</si>
  <si>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</si>
  <si>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</si>
  <si>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</si>
  <si>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</si>
  <si>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</si>
  <si>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</si>
  <si>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</si>
  <si>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</si>
  <si>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</si>
  <si>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</si>
  <si>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</si>
  <si>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</si>
  <si>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</si>
  <si>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</si>
  <si>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</si>
  <si>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</si>
  <si>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</si>
  <si>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</si>
  <si>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</si>
  <si>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</si>
  <si>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</si>
  <si>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</si>
  <si>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</si>
  <si>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</si>
  <si>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</si>
  <si>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</si>
  <si>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</si>
  <si>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</si>
  <si>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</si>
  <si>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</si>
  <si>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</si>
  <si>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</si>
  <si>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</si>
  <si>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</si>
  <si>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</si>
  <si>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</si>
  <si>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</si>
  <si>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</si>
  <si>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</si>
  <si>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</si>
  <si>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</si>
  <si>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</si>
  <si>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</si>
  <si>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</si>
  <si>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</si>
  <si>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</si>
  <si>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</si>
  <si>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</si>
  <si>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</si>
  <si>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</si>
  <si>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</si>
  <si>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</si>
  <si>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</si>
  <si>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</si>
  <si>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</si>
  <si>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</si>
  <si>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</si>
  <si>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</si>
  <si>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</si>
  <si>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</si>
  <si>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</si>
  <si>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</si>
  <si>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</si>
  <si>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</si>
  <si>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</si>
  <si>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</si>
  <si>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</si>
  <si>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</si>
  <si>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</si>
  <si>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</si>
  <si>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</si>
  <si>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</si>
  <si>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</si>
  <si>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</si>
  <si>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</si>
  <si>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</si>
  <si>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</si>
  <si>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</si>
  <si>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</si>
  <si>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</si>
  <si>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</si>
  <si>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</si>
  <si>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</si>
  <si>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</si>
  <si>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</si>
  <si>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</si>
  <si>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</si>
  <si>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</si>
  <si>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</si>
  <si>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</si>
  <si>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</si>
  <si>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</si>
  <si>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</si>
  <si>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</si>
  <si>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</si>
  <si>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</si>
  <si>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</si>
  <si>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</si>
  <si>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</si>
  <si>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</si>
  <si>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</si>
  <si>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</si>
  <si>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</si>
  <si>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</si>
  <si>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</si>
  <si>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</si>
  <si>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</si>
  <si>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</si>
  <si>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</si>
  <si>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</si>
  <si>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</si>
  <si>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</si>
  <si>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</si>
  <si>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</si>
  <si>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</si>
  <si>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</si>
  <si>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</si>
  <si>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</si>
  <si>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</si>
  <si>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</si>
  <si>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</si>
  <si>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</si>
  <si>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</si>
  <si>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</si>
  <si>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</si>
  <si>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</si>
  <si>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</si>
  <si>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</si>
  <si>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</si>
  <si>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</si>
  <si>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</si>
  <si>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</si>
  <si>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</si>
  <si>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</si>
  <si>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</si>
  <si>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</si>
  <si>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</si>
  <si>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</si>
  <si>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</si>
  <si>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</si>
  <si>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</si>
  <si>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</si>
  <si>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</si>
  <si>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</si>
  <si>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</si>
  <si>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</si>
  <si>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</si>
  <si>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</si>
  <si>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</si>
  <si>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</si>
  <si>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</si>
  <si>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</si>
  <si>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</si>
  <si>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</si>
  <si>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</si>
  <si>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</si>
  <si>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</si>
  <si>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</si>
  <si>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</si>
  <si>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</si>
  <si>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</si>
  <si>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</si>
  <si>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</si>
  <si>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</si>
  <si>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</si>
  <si>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</si>
  <si>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</si>
  <si>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</si>
  <si>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</si>
  <si>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</si>
  <si>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</si>
  <si>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</si>
  <si>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</si>
  <si>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</si>
  <si>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</si>
  <si>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</si>
  <si>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</si>
  <si>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</si>
  <si>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</si>
  <si>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</si>
  <si>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</si>
  <si>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</si>
  <si>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</si>
  <si>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</si>
  <si>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</si>
  <si>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</si>
  <si>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</si>
  <si>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</si>
  <si>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</si>
  <si>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</si>
  <si>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</si>
  <si>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</si>
  <si>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</si>
  <si>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</si>
  <si>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</si>
  <si>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</si>
  <si>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</si>
  <si>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</si>
  <si>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</si>
  <si>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</si>
  <si>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</si>
  <si>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</si>
  <si>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</si>
  <si>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</si>
  <si>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</si>
  <si>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</si>
  <si>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</si>
  <si>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</si>
  <si>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</si>
  <si>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</si>
  <si>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</si>
  <si>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</si>
  <si>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</si>
  <si>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</si>
  <si>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</si>
  <si>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</si>
  <si>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</si>
  <si>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</si>
  <si>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</si>
  <si>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</si>
  <si>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</si>
  <si>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</si>
  <si>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</si>
  <si>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</si>
  <si>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</si>
  <si>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</si>
  <si>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</si>
  <si>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</si>
  <si>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</si>
  <si>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</si>
  <si>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</si>
  <si>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</si>
  <si>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</si>
  <si>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</si>
  <si>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</si>
  <si>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</si>
  <si>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</si>
  <si>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</si>
  <si>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</si>
  <si>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</si>
  <si>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</si>
  <si>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</si>
  <si>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</si>
  <si>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</si>
  <si>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</si>
  <si>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</si>
  <si>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</si>
  <si>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</si>
  <si>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</si>
  <si>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</si>
  <si>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</si>
  <si>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</si>
  <si>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</si>
  <si>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</si>
  <si>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</si>
  <si>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</si>
  <si>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</si>
  <si>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</si>
  <si>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</si>
  <si>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</si>
  <si>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</si>
  <si>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</si>
  <si>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</si>
  <si>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</si>
  <si>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</si>
  <si>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</si>
  <si>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</si>
  <si>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</si>
  <si>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</si>
  <si>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</si>
  <si>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</si>
  <si>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</si>
  <si>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</si>
  <si>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</si>
  <si>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</si>
  <si>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</si>
  <si>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</si>
  <si>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</si>
  <si>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</si>
  <si>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</si>
  <si>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</si>
  <si>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</si>
  <si>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</si>
  <si>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</si>
  <si>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</si>
  <si>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</si>
  <si>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</si>
  <si>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</si>
  <si>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</si>
  <si>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</si>
  <si>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</si>
  <si>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</si>
  <si>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</si>
  <si>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</si>
  <si>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</si>
  <si>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</si>
  <si>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</si>
  <si>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</si>
  <si>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</si>
  <si>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</si>
  <si>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</si>
  <si>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</si>
  <si>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</si>
  <si>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</si>
  <si>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</si>
  <si>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</si>
  <si>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</si>
  <si>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</si>
  <si>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</si>
  <si>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</si>
  <si>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</si>
  <si>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</si>
  <si>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</si>
  <si>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</si>
  <si>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</si>
  <si>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</si>
  <si>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</si>
  <si>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</si>
  <si>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</si>
  <si>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</si>
  <si>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</si>
  <si>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</si>
  <si>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</si>
  <si>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</si>
  <si>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</si>
  <si>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</si>
  <si>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</si>
  <si>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</si>
  <si>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</si>
  <si>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</si>
  <si>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</si>
  <si>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</si>
  <si>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</si>
  <si>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</si>
  <si>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</si>
  <si>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</si>
  <si>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</si>
  <si>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</si>
  <si>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</si>
  <si>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</si>
  <si>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</si>
  <si>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</si>
  <si>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</si>
  <si>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</si>
  <si>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</si>
  <si>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</si>
  <si>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</si>
  <si>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</si>
  <si>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</si>
  <si>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</si>
  <si>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</si>
  <si>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</si>
  <si>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</si>
  <si>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</si>
  <si>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</si>
  <si>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</si>
  <si>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</si>
  <si>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</si>
  <si>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</si>
  <si>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</si>
  <si>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</si>
  <si>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</si>
  <si>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</si>
  <si>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</si>
  <si>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</si>
  <si>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</si>
  <si>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</si>
  <si>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</si>
  <si>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</si>
  <si>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</si>
  <si>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</si>
  <si>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</si>
  <si>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</si>
  <si>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</si>
  <si>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</si>
  <si>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</si>
  <si>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</si>
  <si>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</si>
  <si>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</si>
  <si>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</si>
  <si>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</si>
  <si>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</si>
  <si>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</si>
  <si>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</si>
  <si>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</si>
  <si>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</si>
  <si>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</si>
  <si>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</si>
  <si>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</si>
  <si>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</si>
  <si>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</si>
  <si>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</si>
  <si>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</si>
  <si>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</si>
  <si>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</si>
  <si>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</si>
  <si>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</si>
  <si>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</si>
  <si>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</si>
  <si>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</si>
  <si>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</si>
  <si>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</si>
  <si>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</si>
  <si>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</si>
  <si>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</si>
  <si>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</si>
  <si>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</si>
  <si>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</si>
  <si>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</si>
  <si>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</si>
  <si>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</si>
  <si>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</si>
  <si>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</si>
  <si>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</si>
  <si>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</si>
  <si>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</si>
  <si>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</si>
  <si>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</si>
  <si>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</si>
  <si>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</si>
  <si>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</si>
  <si>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</si>
  <si>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</si>
  <si>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</si>
  <si>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</si>
  <si>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</si>
  <si>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</si>
  <si>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</si>
  <si>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</si>
  <si>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</si>
  <si>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</si>
  <si>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</si>
  <si>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</si>
  <si>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</si>
  <si>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</si>
  <si>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</si>
  <si>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</si>
  <si>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</si>
  <si>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</si>
  <si>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</si>
  <si>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</si>
  <si>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</si>
  <si>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</si>
  <si>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</si>
  <si>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</si>
  <si>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</si>
  <si>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</si>
  <si>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</si>
  <si>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</si>
  <si>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</si>
  <si>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</si>
  <si>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</si>
  <si>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</si>
  <si>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</si>
  <si>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</si>
  <si>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</si>
  <si>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</si>
  <si>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</si>
  <si>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</si>
  <si>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</si>
  <si>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</si>
  <si>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</si>
  <si>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</si>
  <si>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</si>
  <si>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</si>
  <si>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</si>
  <si>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</si>
  <si>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</si>
  <si>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</si>
  <si>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</si>
  <si>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</si>
  <si>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</si>
  <si>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</si>
  <si>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</si>
  <si>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</si>
  <si>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</si>
  <si>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</si>
  <si>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</si>
  <si>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</si>
  <si>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</si>
  <si>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</si>
  <si>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</si>
  <si>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</si>
  <si>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</si>
  <si>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</si>
  <si>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</si>
  <si>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</si>
  <si>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</si>
  <si>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</si>
  <si>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</si>
  <si>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</si>
  <si>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</si>
  <si>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</si>
  <si>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</si>
  <si>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</si>
  <si>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</si>
  <si>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</si>
  <si>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</si>
  <si>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</si>
  <si>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</si>
  <si>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</si>
  <si>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</si>
  <si>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</si>
  <si>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</si>
  <si>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</si>
  <si>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</si>
  <si>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</si>
  <si>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</si>
  <si>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</si>
  <si>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</si>
  <si>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</si>
  <si>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</si>
  <si>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</si>
  <si>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</si>
  <si>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</si>
  <si>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</si>
  <si>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</si>
  <si>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</si>
  <si>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</si>
  <si>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</si>
  <si>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</si>
  <si>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</si>
  <si>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</si>
  <si>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</si>
  <si>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</si>
  <si>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</si>
  <si>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</si>
  <si>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</si>
  <si>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</si>
  <si>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</si>
  <si>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</si>
  <si>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</si>
  <si>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</si>
  <si>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</si>
  <si>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</si>
  <si>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</si>
  <si>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</si>
  <si>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</si>
  <si>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</si>
  <si>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</si>
  <si>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</si>
  <si>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</si>
  <si>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</si>
  <si>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</si>
  <si>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</si>
  <si>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</si>
  <si>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</si>
  <si>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</si>
  <si>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</si>
  <si>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</si>
  <si>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</si>
  <si>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</si>
  <si>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</si>
  <si>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</si>
  <si>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</si>
  <si>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</si>
  <si>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</si>
  <si>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</si>
  <si>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</si>
  <si>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</si>
  <si>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</si>
  <si>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</si>
  <si>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</si>
  <si>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</si>
  <si>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</si>
  <si>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</si>
  <si>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</si>
  <si>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</si>
  <si>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</si>
  <si>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</si>
  <si>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</si>
  <si>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</si>
  <si>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</si>
  <si>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</si>
  <si>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</si>
  <si>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</si>
  <si>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</si>
  <si>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</si>
  <si>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</si>
  <si>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</si>
  <si>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</si>
  <si>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</si>
  <si>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</si>
  <si>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</si>
  <si>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</si>
  <si>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</si>
  <si>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</si>
  <si>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</si>
  <si>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</si>
  <si>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</si>
  <si>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</si>
  <si>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</si>
  <si>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</si>
  <si>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</si>
  <si>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</si>
  <si>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</si>
  <si>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</si>
  <si>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</si>
  <si>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</si>
  <si>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</si>
  <si>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</si>
  <si>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</si>
  <si>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</si>
  <si>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</si>
  <si>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</si>
  <si>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</si>
  <si>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</si>
  <si>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</si>
  <si>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</si>
  <si>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</si>
  <si>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</si>
  <si>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</si>
  <si>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</si>
  <si>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</si>
  <si>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</si>
  <si>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</si>
  <si>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</si>
  <si>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</si>
  <si>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</si>
  <si>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</si>
  <si>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</si>
  <si>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</si>
  <si>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</si>
  <si>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</si>
  <si>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</si>
  <si>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</si>
  <si>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</si>
  <si>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</si>
  <si>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</si>
  <si>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</si>
  <si>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</si>
  <si>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</si>
  <si>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</si>
  <si>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</si>
  <si>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</si>
  <si>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</si>
  <si>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</si>
  <si>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</si>
  <si>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</si>
  <si>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</si>
  <si>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</si>
  <si>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</si>
  <si>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</si>
  <si>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</si>
  <si>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</si>
  <si>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</si>
  <si>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</si>
  <si>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</si>
  <si>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</si>
  <si>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</si>
  <si>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</si>
  <si>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</si>
  <si>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</si>
  <si>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</si>
  <si>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</si>
  <si>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</si>
  <si>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</si>
  <si>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</si>
  <si>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</si>
  <si>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</si>
  <si>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</si>
  <si>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</si>
  <si>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</si>
  <si>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</si>
  <si>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</si>
  <si>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</si>
  <si>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</si>
  <si>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</si>
  <si>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</si>
  <si>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</si>
  <si>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</si>
  <si>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</si>
  <si>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</si>
  <si>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</si>
  <si>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</si>
  <si>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</si>
  <si>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</si>
  <si>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</si>
  <si>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</si>
  <si>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</si>
  <si>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</si>
  <si>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</si>
  <si>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</si>
  <si>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</si>
  <si>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</si>
  <si>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</si>
  <si>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</si>
  <si>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</si>
  <si>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</si>
  <si>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</si>
  <si>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</si>
  <si>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</si>
  <si>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</si>
  <si>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</si>
  <si>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</si>
  <si>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</si>
  <si>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</si>
  <si>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</si>
  <si>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</si>
  <si>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</si>
  <si>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</si>
  <si>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</si>
  <si>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</si>
  <si>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</si>
  <si>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</si>
  <si>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</si>
  <si>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</si>
  <si>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</si>
  <si>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</si>
  <si>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</si>
  <si>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</si>
  <si>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</si>
  <si>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</si>
  <si>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</si>
  <si>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</si>
  <si>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</si>
  <si>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</si>
  <si>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</si>
  <si>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</si>
  <si>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</si>
  <si>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</si>
  <si>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</si>
  <si>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</si>
  <si>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</si>
  <si>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</si>
  <si>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</si>
  <si>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</si>
  <si>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</si>
  <si>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</si>
  <si>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</si>
  <si>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</si>
  <si>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</si>
  <si>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</si>
  <si>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</si>
  <si>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</si>
  <si>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</si>
  <si>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</si>
  <si>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</si>
  <si>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</si>
  <si>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</si>
  <si>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</si>
  <si>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</si>
  <si>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</si>
  <si>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</si>
  <si>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</si>
  <si>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</si>
  <si>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</si>
  <si>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</si>
  <si>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</si>
  <si>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</si>
  <si>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</si>
  <si>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</si>
  <si>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</si>
  <si>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</si>
  <si>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</si>
  <si>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</si>
  <si>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</si>
  <si>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</si>
  <si>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</si>
  <si>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</si>
  <si>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</si>
  <si>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</si>
  <si>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</si>
  <si>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</si>
  <si>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</si>
  <si>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</si>
  <si>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</si>
  <si>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</si>
  <si>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</si>
  <si>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</si>
  <si>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</si>
  <si>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</si>
  <si>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</si>
  <si>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</si>
  <si>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</si>
  <si>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</si>
  <si>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</si>
  <si>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</si>
  <si>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</si>
  <si>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</si>
  <si>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</si>
  <si>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</si>
  <si>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</si>
  <si>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</si>
  <si>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</si>
  <si>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</si>
  <si>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</si>
  <si>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</si>
  <si>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</si>
  <si>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</si>
  <si>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</si>
  <si>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</si>
  <si>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</si>
  <si>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</si>
  <si>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</si>
  <si>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</si>
  <si>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</si>
  <si>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</si>
  <si>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</si>
  <si>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</si>
  <si>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</si>
  <si>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</si>
  <si>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</si>
  <si>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</si>
  <si>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</si>
  <si>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</si>
  <si>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</si>
  <si>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</si>
  <si>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</si>
  <si>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</si>
  <si>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</si>
  <si>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</si>
  <si>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</si>
  <si>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</si>
  <si>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</si>
  <si>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</si>
  <si>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</si>
  <si>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</si>
  <si>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</si>
  <si>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</si>
  <si>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</si>
  <si>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</si>
  <si>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</si>
  <si>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</si>
  <si>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</si>
  <si>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</si>
  <si>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</si>
  <si>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</si>
  <si>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</si>
  <si>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</si>
  <si>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</si>
  <si>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</si>
  <si>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</si>
  <si>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</si>
  <si>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</si>
  <si>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</si>
  <si>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</si>
  <si>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</si>
  <si>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</si>
  <si>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</si>
  <si>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</si>
  <si>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</si>
  <si>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</si>
  <si>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</si>
  <si>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</si>
  <si>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</si>
  <si>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</si>
  <si>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</si>
  <si>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</si>
  <si>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</si>
  <si>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</si>
  <si>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</si>
  <si>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</si>
  <si>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</si>
  <si>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</si>
  <si>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</si>
  <si>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</si>
  <si>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</si>
  <si>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</si>
  <si>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</si>
  <si>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</si>
  <si>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</si>
  <si>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</si>
  <si>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</si>
  <si>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</si>
  <si>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</si>
  <si>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</si>
  <si>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</si>
  <si>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</si>
  <si>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</si>
  <si>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</si>
  <si>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</si>
  <si>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</si>
  <si>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</si>
  <si>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</si>
  <si>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</si>
  <si>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</si>
  <si>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</si>
  <si>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</si>
  <si>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</si>
  <si>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</si>
  <si>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</si>
  <si>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</si>
  <si>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</si>
  <si>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</si>
  <si>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</si>
  <si>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</si>
  <si>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</si>
  <si>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</si>
  <si>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</si>
  <si>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</si>
  <si>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</si>
  <si>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</si>
  <si>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</si>
  <si>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</si>
  <si>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</si>
  <si>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</si>
  <si>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</si>
  <si>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</si>
  <si>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</si>
  <si>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</si>
  <si>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</si>
  <si>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</si>
  <si>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</si>
  <si>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</si>
  <si>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</si>
  <si>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</si>
  <si>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</si>
  <si>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</si>
  <si>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</si>
  <si>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</si>
  <si>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</si>
  <si>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</si>
  <si>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</si>
  <si>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</si>
  <si>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</si>
  <si>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</si>
  <si>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</si>
  <si>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</si>
  <si>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</si>
  <si>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</si>
  <si>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</si>
  <si>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</si>
  <si>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</si>
  <si>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</si>
  <si>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</si>
  <si>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</si>
  <si>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</si>
  <si>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</si>
  <si>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</si>
  <si>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</si>
  <si>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</si>
  <si>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</si>
  <si>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</si>
  <si>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</si>
  <si>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</si>
  <si>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</si>
  <si>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</si>
  <si>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</si>
  <si>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</si>
  <si>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</si>
  <si>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</si>
  <si>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</si>
  <si>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</si>
  <si>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</si>
  <si>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</si>
  <si>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</si>
  <si>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</si>
  <si>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</si>
  <si>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</si>
  <si>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</si>
  <si>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</si>
  <si>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</si>
  <si>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</si>
  <si>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</si>
  <si>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</si>
  <si>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</si>
  <si>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</si>
  <si>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</si>
  <si>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</si>
  <si>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</si>
  <si>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</si>
  <si>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</si>
  <si>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</si>
  <si>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</si>
  <si>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</si>
  <si>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</si>
  <si>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</si>
  <si>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</si>
  <si>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</si>
  <si>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</si>
  <si>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</si>
  <si>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</si>
  <si>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</si>
  <si>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</si>
  <si>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</si>
  <si>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</si>
  <si>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</si>
  <si>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</si>
  <si>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</si>
  <si>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</si>
  <si>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</si>
  <si>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</si>
  <si>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</si>
  <si>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</si>
  <si>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</si>
  <si>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</si>
  <si>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</si>
  <si>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</si>
  <si>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</si>
  <si>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</si>
  <si>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</si>
  <si>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</si>
  <si>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</si>
  <si>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</si>
  <si>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</si>
  <si>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</si>
  <si>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</si>
  <si>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</si>
  <si>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</si>
  <si>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</si>
  <si>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</si>
  <si>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</si>
  <si>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</si>
  <si>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</si>
  <si>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</si>
  <si>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</si>
  <si>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</si>
  <si>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</si>
  <si>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</si>
  <si>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</si>
  <si>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</si>
  <si>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</si>
  <si>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</si>
  <si>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</si>
  <si>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</si>
  <si>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</si>
  <si>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</si>
  <si>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</si>
  <si>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</si>
  <si>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</si>
  <si>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</si>
  <si>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</si>
  <si>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</si>
  <si>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</si>
  <si>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</si>
  <si>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</si>
  <si>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</si>
  <si>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</si>
  <si>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</si>
  <si>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</si>
  <si>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</si>
  <si>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</si>
  <si>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</si>
  <si>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</si>
  <si>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</si>
  <si>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</si>
  <si>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</si>
  <si>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</si>
  <si>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</si>
  <si>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</si>
  <si>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</si>
  <si>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</si>
  <si>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</si>
  <si>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</si>
  <si>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</si>
  <si>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</si>
  <si>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</si>
  <si>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</si>
  <si>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</si>
  <si>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</si>
  <si>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</si>
  <si>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</si>
  <si>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</si>
  <si>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</si>
  <si>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</si>
  <si>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</si>
  <si>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</si>
  <si>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</si>
  <si>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</si>
  <si>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</si>
  <si>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</si>
  <si>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</si>
  <si>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</si>
  <si>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</si>
  <si>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</si>
  <si>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</si>
  <si>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</si>
  <si>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</si>
  <si>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</si>
  <si>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</si>
  <si>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</si>
  <si>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</si>
  <si>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</si>
  <si>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</si>
  <si>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</si>
  <si>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</si>
  <si>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</si>
  <si>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</si>
  <si>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</si>
  <si>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</si>
  <si>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</si>
  <si>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</si>
  <si>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</si>
  <si>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</si>
  <si>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</si>
  <si>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</si>
  <si>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</si>
  <si>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</si>
  <si>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</si>
  <si>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</si>
  <si>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</si>
  <si>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</si>
  <si>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</si>
  <si>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</si>
  <si>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</si>
  <si>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</si>
  <si>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</si>
  <si>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</si>
  <si>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</si>
  <si>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</si>
  <si>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</si>
  <si>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</si>
  <si>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</si>
  <si>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</si>
  <si>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</si>
  <si>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</si>
  <si>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</si>
  <si>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</si>
  <si>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</si>
  <si>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</si>
  <si>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</si>
  <si>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</si>
  <si>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</si>
  <si>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</si>
  <si>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</si>
  <si>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</si>
  <si>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</si>
  <si>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</si>
  <si>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</si>
  <si>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</si>
  <si>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</si>
  <si>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</si>
  <si>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</si>
  <si>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</si>
  <si>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</si>
  <si>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</si>
  <si>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</si>
  <si>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</si>
  <si>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</si>
  <si>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</si>
  <si>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</si>
  <si>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</si>
  <si>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</si>
  <si>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</si>
  <si>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</si>
  <si>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</si>
  <si>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</si>
  <si>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</si>
  <si>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</si>
  <si>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</si>
  <si>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</si>
  <si>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</si>
  <si>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</si>
  <si>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</si>
  <si>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</si>
  <si>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</si>
  <si>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</si>
  <si>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</si>
  <si>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</si>
  <si>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</si>
  <si>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</si>
  <si>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</si>
  <si>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</si>
  <si>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</si>
  <si>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</si>
  <si>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</si>
  <si>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</si>
  <si>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</si>
  <si>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</si>
  <si>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</si>
  <si>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</si>
  <si>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</si>
  <si>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</si>
  <si>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</si>
  <si>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</si>
  <si>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</si>
  <si>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</si>
  <si>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</si>
  <si>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</si>
  <si>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</si>
  <si>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</si>
  <si>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</si>
  <si>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</si>
  <si>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</si>
  <si>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</si>
  <si>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</si>
  <si>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</si>
  <si>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</si>
  <si>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</si>
  <si>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</si>
  <si>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</si>
  <si>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</si>
  <si>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</si>
  <si>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</si>
  <si>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</si>
  <si>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</si>
  <si>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</si>
  <si>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</si>
  <si>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</si>
  <si>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</si>
  <si>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</si>
  <si>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</si>
  <si>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</si>
  <si>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</si>
  <si>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</si>
  <si>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</si>
  <si>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</si>
  <si>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</si>
  <si>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</si>
  <si>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</si>
  <si>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</si>
  <si>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</si>
  <si>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</si>
  <si>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</si>
  <si>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</si>
  <si>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</si>
  <si>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</si>
  <si>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</si>
  <si>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</si>
  <si>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</si>
  <si>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</si>
  <si>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</si>
  <si>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</si>
  <si>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</si>
  <si>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</si>
  <si>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</si>
  <si>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</si>
  <si>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</si>
  <si>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</si>
  <si>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</si>
  <si>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</si>
  <si>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</si>
  <si>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</si>
  <si>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</si>
  <si>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</si>
  <si>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</si>
  <si>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</si>
  <si>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</si>
  <si>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</si>
  <si>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</si>
  <si>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</si>
  <si>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</si>
  <si>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</si>
  <si>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</si>
  <si>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</si>
  <si>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</si>
  <si>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</si>
  <si>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</si>
  <si>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</si>
  <si>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</si>
  <si>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</si>
  <si>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</si>
  <si>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</si>
  <si>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</si>
  <si>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</si>
  <si>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</si>
  <si>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</si>
  <si>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</si>
  <si>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</si>
  <si>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</si>
  <si>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</si>
  <si>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</si>
  <si>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</si>
  <si>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</si>
  <si>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</si>
  <si>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</si>
  <si>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</si>
  <si>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</si>
  <si>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</si>
  <si>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</si>
  <si>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</si>
  <si>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</si>
  <si>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</si>
  <si>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</si>
  <si>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</si>
  <si>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</si>
  <si>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</si>
  <si>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</si>
  <si>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</si>
  <si>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</si>
  <si>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</si>
  <si>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</si>
  <si>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</si>
  <si>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</si>
  <si>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</si>
  <si>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</si>
  <si>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</si>
  <si>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</si>
  <si>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</si>
  <si>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</si>
  <si>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</si>
  <si>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</si>
  <si>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</si>
  <si>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</si>
  <si>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</si>
  <si>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</si>
  <si>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</si>
  <si>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</si>
  <si>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</si>
  <si>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</si>
  <si>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</si>
  <si>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</si>
  <si>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</si>
  <si>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</si>
  <si>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</si>
  <si>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</si>
  <si>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</si>
  <si>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</si>
  <si>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</si>
  <si>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</si>
  <si>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</si>
  <si>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</si>
  <si>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</si>
  <si>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</si>
  <si>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</si>
  <si>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</si>
  <si>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</si>
  <si>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</si>
  <si>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</si>
  <si>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</si>
  <si>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</si>
  <si>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</si>
  <si>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</si>
  <si>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</si>
  <si>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</si>
  <si>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</si>
  <si>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</si>
  <si>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</si>
  <si>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</si>
  <si>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</si>
  <si>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</si>
  <si>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</si>
  <si>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</si>
  <si>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</si>
  <si>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</si>
  <si>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</si>
  <si>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</si>
  <si>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</si>
  <si>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</si>
  <si>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</si>
  <si>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</si>
  <si>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</si>
  <si>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</si>
  <si>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</si>
  <si>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</si>
  <si>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</si>
  <si>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</si>
  <si>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</si>
  <si>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</si>
  <si>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</si>
  <si>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</si>
  <si>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</si>
  <si>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</si>
  <si>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</si>
  <si>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</si>
  <si>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</si>
  <si>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</si>
  <si>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</si>
  <si>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</si>
  <si>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</si>
  <si>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</si>
  <si>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</si>
  <si>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</si>
  <si>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</si>
  <si>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</si>
  <si>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</si>
  <si>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</si>
  <si>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</si>
  <si>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</si>
  <si>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</si>
  <si>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</si>
  <si>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</si>
  <si>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</si>
  <si>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</si>
  <si>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</si>
  <si>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</si>
  <si>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</si>
  <si>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</si>
  <si>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</si>
  <si>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</si>
  <si>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</si>
  <si>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</si>
  <si>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</si>
  <si>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</si>
  <si>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</si>
  <si>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</si>
  <si>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</si>
  <si>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</si>
  <si>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</si>
  <si>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</si>
  <si>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</si>
  <si>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</si>
  <si>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</si>
  <si>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</si>
  <si>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</si>
  <si>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</si>
  <si>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</si>
  <si>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</si>
  <si>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</si>
  <si>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</si>
  <si>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</si>
  <si>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</si>
  <si>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</si>
  <si>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</si>
  <si>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</si>
  <si>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</si>
  <si>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</si>
  <si>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</si>
  <si>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</si>
  <si>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</si>
  <si>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</si>
  <si>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</si>
  <si>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</si>
  <si>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</si>
  <si>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</si>
  <si>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</si>
  <si>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</si>
  <si>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</si>
  <si>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</si>
  <si>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</si>
  <si>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</si>
  <si>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</si>
  <si>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</si>
  <si>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</si>
  <si>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</si>
  <si>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</si>
  <si>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</si>
  <si>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</si>
  <si>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</si>
  <si>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</si>
  <si>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</si>
  <si>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</si>
  <si>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</si>
  <si>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</si>
  <si>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</si>
  <si>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</si>
  <si>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</si>
  <si>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</si>
  <si>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</si>
  <si>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</si>
  <si>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</si>
  <si>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</si>
  <si>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</si>
  <si>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</si>
  <si>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</si>
  <si>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</si>
  <si>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</si>
  <si>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</si>
  <si>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</si>
  <si>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</si>
  <si>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</si>
  <si>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</si>
  <si>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</si>
  <si>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</si>
  <si>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</si>
  <si>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</si>
  <si>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</si>
  <si>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</si>
  <si>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</si>
  <si>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</si>
  <si>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</si>
  <si>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</si>
  <si>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</si>
  <si>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</si>
  <si>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</si>
  <si>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</si>
  <si>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</si>
  <si>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</si>
  <si>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</si>
  <si>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</si>
  <si>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</si>
  <si>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</si>
  <si>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</si>
  <si>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</si>
  <si>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</si>
  <si>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</si>
  <si>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</si>
  <si>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</si>
  <si>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</si>
  <si>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</si>
  <si>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</si>
  <si>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</si>
  <si>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</si>
  <si>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</si>
  <si>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</si>
  <si>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</si>
  <si>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</si>
  <si>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</si>
  <si>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</si>
  <si>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</si>
  <si>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</si>
  <si>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</si>
  <si>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</si>
  <si>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</si>
  <si>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</si>
  <si>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</si>
  <si>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</si>
  <si>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</si>
  <si>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</si>
  <si>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</si>
  <si>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</si>
  <si>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</si>
  <si>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</si>
  <si>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</si>
  <si>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</si>
  <si>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</si>
  <si>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</si>
  <si>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</si>
  <si>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</si>
  <si>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</si>
  <si>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</si>
  <si>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</si>
  <si>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</si>
  <si>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</si>
  <si>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</si>
  <si>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</si>
  <si>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</si>
  <si>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</si>
  <si>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</si>
  <si>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</si>
  <si>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</si>
  <si>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</si>
  <si>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</si>
  <si>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</si>
  <si>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</si>
  <si>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</si>
  <si>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</si>
  <si>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</si>
  <si>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</si>
  <si>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</si>
  <si>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</si>
  <si>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</si>
  <si>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</si>
  <si>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</si>
  <si>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</si>
  <si>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</si>
  <si>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</si>
  <si>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</si>
  <si>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</si>
  <si>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</si>
  <si>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</si>
  <si>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</si>
  <si>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</si>
  <si>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</si>
  <si>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</si>
  <si>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</si>
  <si>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</si>
  <si>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</si>
  <si>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</si>
  <si>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</si>
  <si>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</si>
  <si>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</si>
  <si>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</si>
  <si>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</si>
  <si>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</si>
  <si>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</si>
  <si>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</si>
  <si>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</si>
  <si>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</si>
  <si>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</si>
  <si>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</si>
  <si>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</si>
  <si>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</si>
  <si>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</si>
  <si>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</si>
  <si>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</si>
  <si>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</si>
  <si>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</si>
  <si>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</si>
  <si>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</si>
  <si>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</si>
  <si>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</si>
  <si>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</si>
  <si>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</si>
  <si>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</si>
  <si>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</si>
  <si>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</si>
  <si>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</si>
  <si>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</si>
  <si>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</si>
  <si>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</si>
  <si>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</si>
  <si>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</si>
  <si>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</si>
  <si>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</si>
  <si>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</si>
  <si>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</si>
  <si>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</si>
  <si>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</si>
  <si>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</si>
  <si>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</si>
  <si>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</si>
  <si>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</si>
  <si>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</si>
  <si>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</si>
  <si>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</si>
  <si>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</si>
  <si>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</si>
  <si>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</si>
  <si>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</si>
  <si>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</si>
  <si>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</si>
  <si>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</si>
  <si>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</si>
  <si>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</si>
  <si>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</si>
  <si>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</si>
  <si>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</si>
  <si>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</si>
  <si>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</si>
  <si>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</si>
  <si>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</si>
  <si>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</si>
  <si>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</si>
  <si>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</si>
  <si>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</si>
  <si>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</si>
  <si>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</si>
  <si>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</si>
  <si>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</si>
  <si>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</si>
  <si>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</si>
  <si>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</si>
  <si>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</si>
  <si>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</si>
  <si>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</si>
  <si>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</si>
  <si>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</si>
  <si>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</si>
  <si>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</si>
  <si>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</si>
  <si>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</si>
  <si>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</si>
  <si>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</si>
  <si>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</si>
  <si>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</si>
  <si>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</si>
  <si>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</si>
  <si>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</si>
  <si>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</si>
  <si>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</si>
  <si>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</si>
  <si>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</si>
  <si>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</si>
  <si>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</si>
  <si>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</si>
  <si>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</si>
  <si>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</si>
  <si>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</si>
  <si>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</si>
  <si>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</si>
  <si>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</si>
  <si>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</si>
  <si>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</si>
  <si>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</si>
  <si>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</si>
  <si>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</si>
  <si>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</si>
  <si>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</si>
  <si>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</si>
  <si>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</si>
  <si>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</si>
  <si>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</si>
  <si>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</si>
  <si>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</si>
  <si>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</si>
  <si>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</si>
  <si>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</si>
  <si>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</si>
  <si>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</si>
  <si>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</si>
  <si>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</si>
  <si>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</si>
  <si>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</si>
  <si>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</si>
  <si>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</si>
  <si>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</si>
  <si>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</si>
  <si>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</si>
  <si>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</si>
  <si>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</si>
  <si>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</si>
  <si>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</si>
  <si>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</si>
  <si>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</si>
  <si>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</si>
  <si>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</si>
  <si>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</si>
  <si>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</si>
  <si>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</si>
  <si>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</si>
  <si>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</si>
  <si>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</si>
  <si>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</si>
  <si>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</si>
  <si>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</si>
  <si>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</si>
  <si>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</si>
  <si>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</si>
  <si>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</si>
  <si>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</si>
  <si>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</si>
  <si>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</si>
  <si>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</si>
  <si>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</si>
  <si>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</si>
  <si>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</si>
  <si>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</si>
  <si>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</si>
  <si>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</si>
  <si>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</si>
  <si>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</si>
  <si>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</si>
  <si>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</si>
  <si>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</si>
  <si>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</si>
  <si>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</si>
  <si>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</si>
  <si>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</si>
  <si>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</si>
  <si>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</si>
  <si>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</si>
  <si>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</si>
  <si>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</si>
  <si>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</si>
  <si>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</si>
  <si>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</si>
  <si>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</si>
  <si>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</si>
  <si>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</si>
  <si>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</si>
  <si>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</si>
  <si>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</si>
  <si>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</si>
  <si>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</si>
  <si>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</si>
  <si>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</si>
  <si>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</si>
  <si>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</si>
  <si>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</si>
  <si>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</si>
  <si>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</si>
  <si>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</si>
  <si>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</si>
  <si>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</si>
  <si>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</si>
  <si>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</si>
  <si>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</si>
  <si>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</si>
  <si>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</si>
  <si>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</si>
  <si>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</si>
  <si>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</si>
  <si>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</si>
  <si>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</si>
  <si>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</si>
  <si>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</si>
  <si>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</si>
  <si>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</si>
  <si>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</si>
  <si>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</si>
  <si>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</si>
  <si>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</si>
  <si>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</si>
  <si>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</si>
  <si>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</si>
  <si>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</si>
  <si>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</si>
  <si>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</si>
  <si>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</si>
  <si>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</si>
  <si>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</si>
  <si>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</si>
  <si>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</si>
  <si>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</si>
  <si>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</si>
  <si>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</si>
  <si>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</si>
  <si>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</si>
  <si>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</si>
  <si>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</si>
  <si>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</si>
  <si>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</si>
  <si>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</si>
  <si>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</si>
  <si>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</si>
  <si>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</si>
  <si>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</si>
  <si>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</si>
  <si>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</si>
  <si>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</si>
  <si>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</si>
  <si>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</si>
  <si>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</si>
  <si>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</si>
  <si>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</si>
  <si>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</si>
  <si>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</si>
  <si>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</si>
  <si>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</si>
  <si>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</si>
  <si>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</si>
  <si>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</si>
  <si>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</si>
  <si>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</si>
  <si>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</si>
  <si>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</si>
  <si>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</si>
  <si>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</si>
  <si>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</si>
  <si>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</si>
  <si>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</si>
  <si>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</si>
  <si>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</si>
  <si>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</si>
  <si>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</si>
  <si>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</si>
  <si>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</si>
  <si>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</si>
  <si>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</si>
  <si>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</si>
  <si>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</si>
  <si>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</si>
  <si>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</si>
  <si>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</si>
  <si>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</si>
  <si>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</si>
  <si>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</si>
  <si>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</si>
  <si>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</si>
  <si>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</si>
  <si>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</si>
  <si>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</si>
  <si>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</si>
  <si>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</si>
  <si>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</si>
  <si>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</si>
  <si>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</si>
  <si>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</si>
  <si>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</si>
  <si>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</si>
  <si>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</si>
  <si>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</si>
  <si>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</si>
  <si>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</si>
  <si>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</si>
  <si>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</si>
  <si>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</si>
  <si>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</si>
  <si>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</si>
  <si>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</si>
  <si>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</si>
  <si>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</si>
  <si>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</si>
  <si>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</si>
  <si>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</si>
  <si>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</si>
  <si>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</si>
  <si>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</si>
  <si>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</si>
  <si>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</si>
  <si>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</si>
  <si>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</si>
  <si>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</si>
  <si>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</si>
  <si>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</si>
  <si>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</si>
  <si>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</si>
  <si>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</si>
  <si>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</si>
  <si>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</si>
  <si>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</si>
  <si>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</si>
  <si>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</si>
  <si>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</si>
  <si>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</si>
  <si>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</si>
  <si>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</si>
  <si>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</si>
  <si>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</si>
  <si>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</si>
  <si>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</si>
  <si>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</si>
  <si>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</si>
  <si>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</si>
  <si>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</si>
  <si>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</si>
  <si>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</si>
  <si>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</si>
  <si>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</si>
  <si>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</si>
  <si>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</si>
  <si>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</si>
  <si>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</si>
  <si>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</si>
  <si>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</si>
  <si>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</si>
  <si>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</si>
  <si>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</si>
  <si>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</si>
  <si>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</si>
  <si>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</si>
  <si>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</si>
  <si>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</si>
  <si>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</si>
  <si>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</si>
  <si>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</si>
  <si>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</si>
  <si>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</si>
  <si>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</si>
  <si>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</si>
  <si>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</si>
  <si>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</si>
  <si>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</si>
  <si>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</si>
  <si>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</si>
  <si>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</si>
  <si>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</si>
  <si>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</si>
  <si>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</si>
  <si>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</si>
  <si>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</si>
  <si>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</si>
  <si>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</si>
  <si>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</si>
  <si>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</si>
  <si>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</si>
  <si>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</si>
  <si>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</si>
  <si>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</si>
  <si>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</si>
  <si>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</si>
  <si>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</si>
  <si>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</si>
  <si>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</si>
  <si>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</si>
  <si>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</si>
  <si>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</si>
  <si>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</si>
  <si>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</si>
  <si>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</si>
  <si>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</si>
  <si>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</si>
  <si>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</si>
  <si>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</si>
  <si>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</si>
  <si>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</si>
  <si>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</si>
  <si>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</si>
  <si>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</si>
  <si>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</si>
  <si>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</si>
  <si>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</si>
  <si>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</si>
  <si>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</si>
  <si>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</si>
  <si>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</si>
  <si>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</si>
  <si>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</si>
  <si>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</si>
  <si>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</si>
  <si>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</si>
  <si>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</si>
  <si>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</si>
  <si>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</si>
  <si>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</si>
  <si>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</si>
  <si>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</si>
  <si>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</si>
  <si>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</si>
  <si>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</si>
  <si>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</si>
  <si>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</si>
  <si>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</si>
  <si>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</si>
  <si>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</si>
  <si>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</si>
  <si>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</si>
  <si>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</si>
  <si>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</si>
  <si>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</si>
  <si>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</si>
  <si>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</si>
  <si>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</si>
  <si>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</si>
  <si>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</si>
  <si>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</si>
  <si>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</si>
  <si>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</si>
  <si>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</si>
  <si>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</si>
  <si>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</si>
  <si>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</si>
  <si>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</si>
  <si>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</si>
  <si>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</si>
  <si>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</si>
  <si>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</si>
  <si>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</si>
  <si>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</si>
  <si>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</si>
  <si>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</si>
  <si>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</si>
  <si>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</si>
  <si>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</si>
  <si>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</si>
  <si>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</si>
  <si>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</si>
  <si>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</si>
  <si>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</si>
  <si>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</si>
  <si>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</si>
  <si>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</si>
  <si>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</si>
  <si>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</si>
  <si>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</si>
  <si>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</si>
  <si>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</si>
  <si>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</si>
  <si>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</si>
  <si>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</si>
  <si>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</si>
  <si>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</si>
  <si>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</si>
  <si>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</si>
  <si>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</si>
  <si>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</si>
  <si>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</si>
  <si>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</si>
  <si>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</si>
  <si>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</si>
  <si>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</si>
  <si>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</si>
  <si>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</si>
  <si>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</si>
  <si>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</si>
  <si>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</si>
  <si>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</si>
  <si>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</si>
  <si>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</si>
  <si>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</si>
  <si>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</si>
  <si>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</si>
  <si>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</si>
  <si>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</si>
  <si>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</si>
  <si>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</si>
  <si>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</si>
  <si>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</si>
  <si>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</si>
  <si>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</si>
  <si>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</si>
  <si>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</si>
  <si>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</si>
  <si>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</si>
  <si>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</si>
  <si>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</si>
  <si>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</si>
  <si>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</si>
  <si>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</si>
  <si>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</si>
  <si>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</si>
  <si>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</si>
  <si>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</si>
  <si>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</si>
  <si>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</si>
  <si>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</si>
  <si>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</si>
  <si>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</si>
  <si>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</si>
  <si>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</si>
  <si>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</si>
  <si>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</si>
  <si>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</si>
  <si>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</si>
  <si>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</si>
  <si>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</si>
  <si>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</si>
  <si>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</si>
  <si>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</si>
  <si>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</si>
  <si>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</si>
  <si>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</si>
  <si>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</si>
  <si>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</si>
  <si>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</si>
  <si>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</si>
  <si>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</si>
  <si>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</si>
  <si>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</si>
  <si>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</si>
  <si>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</si>
  <si>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</si>
  <si>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</si>
  <si>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</si>
  <si>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</si>
  <si>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</si>
  <si>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</si>
  <si>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</si>
  <si>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</si>
  <si>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</si>
  <si>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</si>
  <si>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</si>
  <si>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</si>
  <si>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</si>
  <si>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</si>
  <si>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</si>
  <si>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</si>
  <si>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</si>
  <si>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</si>
  <si>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</si>
  <si>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</si>
  <si>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</si>
  <si>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</si>
  <si>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</si>
  <si>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</si>
  <si>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</si>
  <si>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</si>
  <si>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</si>
  <si>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</si>
  <si>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</si>
  <si>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</si>
  <si>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</si>
  <si>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</si>
  <si>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</si>
  <si>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</si>
  <si>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</si>
  <si>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</si>
  <si>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</si>
  <si>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</si>
  <si>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</si>
  <si>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</si>
  <si>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</si>
  <si>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</si>
  <si>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</si>
  <si>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</si>
  <si>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</si>
  <si>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</si>
  <si>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</si>
  <si>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</si>
  <si>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</si>
  <si>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</si>
  <si>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</si>
  <si>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</si>
  <si>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</si>
  <si>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</si>
  <si>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</si>
  <si>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</si>
  <si>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</si>
  <si>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</si>
  <si>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</si>
  <si>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</si>
  <si>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</si>
  <si>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</si>
  <si>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</si>
  <si>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</si>
  <si>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</si>
  <si>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</si>
  <si>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</si>
  <si>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</si>
  <si>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</si>
  <si>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</si>
  <si>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</si>
  <si>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</si>
  <si>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</si>
  <si>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</si>
  <si>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</si>
  <si>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</si>
  <si>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</si>
  <si>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</si>
  <si>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</si>
  <si>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</si>
  <si>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</si>
  <si>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</si>
  <si>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</si>
  <si>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</si>
  <si>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</si>
  <si>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</si>
  <si>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</si>
  <si>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</si>
  <si>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</si>
  <si>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</si>
  <si>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</si>
  <si>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</si>
  <si>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</si>
  <si>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</si>
  <si>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</si>
  <si>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</si>
  <si>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</si>
  <si>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</si>
  <si>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</si>
  <si>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</si>
  <si>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</si>
  <si>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</si>
  <si>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</si>
  <si>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</si>
  <si>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</si>
  <si>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</si>
  <si>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</si>
  <si>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</si>
  <si>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</si>
  <si>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</si>
  <si>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</si>
  <si>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</si>
  <si>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</si>
  <si>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</si>
  <si>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</si>
  <si>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</si>
  <si>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</si>
  <si>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</si>
  <si>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</si>
  <si>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</si>
  <si>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</si>
  <si>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</si>
  <si>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</si>
  <si>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</si>
  <si>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</si>
  <si>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</si>
  <si>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</si>
  <si>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</si>
  <si>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</si>
  <si>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</si>
  <si>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</si>
  <si>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</si>
  <si>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</si>
  <si>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</si>
  <si>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</si>
  <si>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</si>
  <si>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</si>
  <si>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</si>
  <si>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</si>
  <si>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</si>
  <si>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</si>
  <si>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</si>
  <si>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</si>
  <si>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</si>
  <si>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</si>
  <si>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</si>
  <si>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</si>
  <si>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</si>
  <si>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</si>
  <si>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</si>
  <si>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</si>
  <si>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</si>
  <si>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</si>
  <si>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</si>
  <si>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</si>
  <si>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</si>
  <si>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</si>
  <si>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</si>
  <si>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</si>
  <si>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</si>
  <si>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</si>
  <si>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</si>
  <si>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</si>
  <si>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</si>
  <si>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</si>
  <si>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</si>
  <si>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</si>
  <si>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</si>
  <si>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</si>
  <si>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</si>
  <si>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</si>
  <si>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</si>
  <si>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</si>
  <si>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</si>
  <si>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</si>
  <si>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</si>
  <si>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</si>
  <si>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</si>
  <si>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</si>
  <si>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</si>
  <si>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</si>
  <si>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</si>
  <si>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</si>
  <si>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</si>
  <si>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</si>
  <si>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</si>
  <si>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</si>
  <si>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</si>
  <si>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</si>
  <si>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</si>
  <si>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</si>
  <si>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</si>
  <si>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</si>
  <si>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</si>
  <si>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</si>
  <si>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</si>
  <si>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</si>
  <si>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</si>
  <si>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</si>
  <si>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</si>
  <si>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</si>
  <si>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</si>
  <si>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</si>
  <si>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</si>
  <si>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</si>
  <si>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</si>
  <si>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</si>
  <si>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</si>
  <si>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</si>
  <si>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</si>
  <si>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</si>
  <si>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</si>
  <si>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</si>
  <si>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</si>
  <si>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</si>
  <si>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</si>
  <si>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</si>
  <si>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</si>
  <si>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</si>
  <si>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</si>
  <si>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</si>
  <si>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</si>
  <si>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</si>
  <si>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</si>
  <si>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</si>
  <si>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</si>
  <si>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</si>
  <si>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</si>
  <si>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</si>
  <si>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</si>
  <si>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</si>
  <si>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</si>
  <si>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</si>
  <si>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</si>
  <si>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</si>
  <si>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</si>
  <si>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</si>
  <si>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</si>
  <si>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</si>
  <si>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</si>
  <si>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</si>
  <si>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</si>
  <si>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</si>
  <si>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</si>
  <si>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</si>
  <si>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</si>
  <si>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</si>
  <si>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</si>
  <si>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</si>
  <si>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</si>
  <si>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</si>
  <si>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</si>
  <si>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</si>
  <si>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</si>
  <si>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</si>
  <si>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</si>
  <si>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</si>
  <si>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</si>
  <si>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</si>
  <si>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</si>
  <si>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</si>
  <si>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</si>
  <si>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</si>
  <si>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</si>
  <si>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</si>
  <si>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</si>
  <si>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</si>
  <si>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</si>
  <si>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</si>
  <si>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</si>
  <si>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</si>
  <si>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</si>
  <si>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</si>
  <si>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</si>
  <si>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</si>
  <si>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</si>
  <si>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</si>
  <si>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</si>
  <si>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</si>
  <si>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</si>
  <si>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</si>
  <si>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</si>
  <si>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</si>
  <si>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</si>
  <si>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</si>
  <si>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</si>
  <si>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</si>
  <si>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</si>
  <si>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</si>
  <si>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</si>
  <si>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</si>
  <si>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</si>
  <si>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</si>
  <si>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</si>
  <si>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</si>
  <si>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</si>
  <si>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</si>
  <si>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</si>
  <si>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</si>
  <si>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</si>
  <si>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</si>
  <si>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</si>
  <si>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</si>
  <si>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</si>
  <si>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</si>
  <si>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</si>
  <si>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</si>
  <si>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</si>
  <si>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</si>
  <si>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</si>
  <si>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</si>
  <si>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</si>
  <si>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</si>
  <si>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</si>
  <si>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</si>
  <si>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</si>
  <si>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</si>
  <si>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</si>
  <si>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</si>
  <si>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</si>
  <si>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</si>
  <si>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</si>
  <si>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</si>
  <si>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</si>
  <si>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</si>
  <si>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</si>
  <si>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</si>
  <si>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</si>
  <si>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</si>
  <si>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</si>
  <si>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</si>
  <si>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</si>
  <si>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</si>
  <si>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</si>
  <si>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</si>
  <si>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</si>
  <si>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</si>
  <si>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</si>
  <si>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</si>
  <si>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</si>
  <si>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</si>
  <si>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</si>
  <si>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</si>
  <si>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</si>
  <si>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</si>
  <si>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</si>
  <si>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</si>
  <si>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</si>
  <si>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</si>
  <si>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</si>
  <si>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</si>
  <si>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</si>
  <si>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</si>
  <si>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</si>
  <si>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</si>
  <si>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</si>
  <si>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</si>
  <si>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</si>
  <si>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</si>
  <si>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</si>
  <si>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</si>
  <si>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</si>
  <si>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</si>
  <si>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</si>
  <si>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</si>
  <si>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</si>
  <si>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</si>
  <si>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</si>
  <si>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</si>
  <si>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</si>
  <si>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</si>
  <si>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</si>
  <si>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</si>
  <si>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</si>
  <si>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</si>
  <si>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</si>
  <si>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</si>
  <si>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</si>
  <si>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</si>
  <si>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</si>
  <si>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</si>
  <si>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</si>
  <si>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</si>
  <si>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</si>
  <si>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</si>
  <si>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</si>
  <si>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</si>
  <si>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</si>
  <si>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</si>
  <si>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</si>
  <si>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</si>
  <si>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</si>
  <si>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</si>
  <si>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</si>
  <si>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</si>
  <si>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</si>
  <si>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</si>
  <si>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</si>
  <si>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</si>
  <si>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</si>
  <si>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</si>
  <si>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</si>
  <si>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</si>
  <si>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</si>
  <si>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</si>
  <si>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</si>
  <si>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</si>
  <si>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</si>
  <si>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</si>
  <si>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</si>
  <si>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</si>
  <si>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</si>
  <si>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</si>
  <si>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</si>
  <si>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</si>
  <si>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</si>
  <si>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</si>
  <si>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</si>
  <si>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</si>
  <si>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</si>
  <si>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</si>
  <si>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</si>
  <si>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</si>
  <si>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</si>
  <si>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</si>
  <si>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</si>
  <si>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</si>
  <si>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</si>
  <si>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</si>
  <si>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</si>
  <si>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</si>
  <si>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</si>
  <si>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</si>
  <si>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</si>
  <si>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</si>
  <si>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</si>
  <si>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</si>
  <si>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</si>
  <si>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</si>
  <si>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</si>
  <si>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</si>
  <si>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</si>
  <si>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</si>
  <si>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</si>
  <si>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</si>
  <si>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</si>
  <si>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</si>
  <si>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</si>
  <si>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</si>
  <si>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</si>
  <si>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</si>
  <si>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</si>
  <si>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</si>
  <si>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</si>
  <si>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</si>
  <si>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</si>
  <si>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</si>
  <si>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</si>
  <si>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</si>
  <si>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</si>
  <si>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</si>
  <si>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</si>
  <si>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</si>
  <si>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</si>
  <si>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</si>
  <si>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</si>
  <si>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</si>
  <si>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</si>
  <si>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</si>
  <si>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</si>
  <si>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</si>
  <si>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</si>
  <si>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</si>
  <si>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</si>
  <si>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</si>
  <si>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</si>
  <si>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</si>
  <si>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</si>
  <si>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</si>
  <si>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</si>
  <si>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</si>
  <si>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</si>
  <si>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</si>
  <si>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</si>
  <si>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</si>
  <si>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</si>
  <si>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</si>
  <si>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</si>
  <si>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</si>
  <si>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</si>
  <si>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</si>
  <si>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</si>
  <si>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</si>
  <si>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</si>
  <si>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</si>
  <si>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</si>
  <si>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</si>
  <si>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</si>
  <si>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</si>
  <si>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</si>
  <si>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</si>
  <si>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</si>
  <si>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</si>
  <si>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</si>
  <si>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</si>
  <si>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</si>
  <si>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</si>
  <si>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</si>
  <si>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</si>
  <si>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</si>
  <si>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</si>
  <si>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</si>
  <si>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</si>
  <si>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</si>
  <si>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</si>
  <si>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</si>
  <si>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</si>
  <si>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</si>
  <si>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</si>
  <si>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</si>
  <si>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</si>
  <si>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</si>
  <si>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</si>
  <si>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</si>
  <si>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</si>
  <si>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</si>
  <si>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</si>
  <si>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</si>
  <si>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</si>
  <si>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</si>
  <si>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</si>
  <si>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</si>
  <si>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</si>
  <si>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</si>
  <si>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</si>
  <si>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</si>
  <si>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</si>
  <si>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</si>
  <si>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</si>
  <si>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</si>
  <si>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</si>
  <si>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</si>
  <si>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</si>
  <si>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</si>
  <si>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</si>
  <si>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</si>
  <si>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</si>
  <si>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</si>
  <si>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</si>
  <si>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</si>
  <si>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</si>
  <si>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</si>
  <si>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</si>
  <si>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</si>
  <si>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</si>
  <si>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</si>
  <si>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</si>
  <si>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</si>
  <si>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</si>
  <si>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</si>
  <si>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</si>
  <si>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</si>
  <si>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</si>
  <si>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</si>
  <si>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</si>
  <si>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</si>
  <si>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</si>
  <si>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</si>
  <si>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</si>
  <si>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</si>
  <si>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</si>
  <si>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</si>
  <si>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</si>
  <si>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</si>
  <si>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</si>
  <si>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</si>
  <si>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</si>
  <si>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</si>
  <si>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</si>
  <si>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</si>
  <si>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</si>
  <si>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</si>
  <si>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</si>
  <si>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</si>
  <si>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</si>
  <si>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</si>
  <si>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</si>
  <si>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</si>
  <si>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</si>
  <si>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</si>
  <si>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</si>
  <si>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</si>
  <si>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</si>
  <si>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</si>
  <si>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</si>
  <si>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</si>
  <si>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</si>
  <si>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</si>
  <si>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</si>
  <si>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</si>
  <si>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</si>
  <si>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</si>
  <si>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</si>
  <si>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</si>
  <si>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</si>
  <si>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</si>
  <si>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</si>
  <si>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</si>
  <si>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</si>
  <si>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</si>
  <si>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</si>
  <si>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</si>
  <si>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</si>
  <si>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</si>
  <si>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</si>
  <si>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</si>
  <si>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</si>
  <si>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</si>
  <si>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</si>
  <si>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</si>
  <si>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</si>
  <si>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</si>
  <si>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</si>
  <si>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</si>
  <si>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</si>
  <si>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</si>
  <si>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</si>
  <si>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</si>
  <si>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</si>
  <si>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</si>
  <si>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</si>
  <si>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</si>
  <si>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</si>
  <si>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</si>
  <si>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</si>
  <si>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</si>
  <si>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</si>
  <si>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</si>
  <si>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</si>
  <si>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</si>
  <si>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</si>
  <si>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</si>
  <si>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</si>
  <si>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</si>
  <si>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</si>
  <si>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</si>
  <si>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</si>
  <si>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</si>
  <si>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</si>
  <si>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</si>
  <si>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</si>
  <si>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</si>
  <si>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</si>
  <si>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</si>
  <si>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</si>
  <si>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</si>
  <si>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</si>
  <si>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</si>
  <si>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</si>
  <si>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</si>
  <si>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</si>
  <si>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</si>
  <si>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</si>
  <si>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</si>
  <si>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</si>
  <si>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</si>
  <si>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</si>
  <si>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</si>
  <si>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</si>
  <si>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</si>
  <si>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</si>
  <si>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</si>
  <si>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</si>
  <si>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</si>
  <si>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</si>
  <si>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</si>
  <si>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</si>
  <si>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</si>
  <si>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</si>
  <si>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</si>
  <si>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</si>
  <si>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</si>
  <si>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</si>
  <si>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</si>
  <si>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</si>
  <si>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</si>
  <si>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</si>
  <si>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</si>
  <si>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</si>
  <si>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</si>
  <si>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</si>
  <si>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</si>
  <si>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</si>
  <si>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</si>
  <si>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</si>
  <si>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</si>
  <si>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</si>
  <si>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</si>
  <si>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</si>
  <si>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</si>
  <si>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</si>
  <si>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</si>
  <si>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</si>
  <si>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</si>
  <si>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</si>
  <si>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</si>
  <si>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</si>
  <si>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</si>
  <si>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</si>
  <si>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</si>
  <si>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</si>
  <si>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</si>
  <si>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</si>
  <si>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</si>
  <si>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</si>
  <si>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</si>
  <si>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</si>
  <si>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</si>
  <si>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</si>
  <si>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</si>
  <si>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</si>
  <si>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</si>
  <si>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</si>
  <si>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</si>
  <si>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</si>
  <si>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</si>
  <si>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</si>
  <si>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</si>
  <si>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</si>
  <si>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</si>
  <si>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</si>
  <si>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</si>
  <si>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</si>
  <si>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</si>
  <si>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</si>
  <si>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</si>
  <si>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</si>
  <si>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</si>
  <si>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</si>
  <si>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</si>
  <si>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</si>
  <si>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</si>
  <si>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</si>
  <si>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</si>
  <si>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</si>
  <si>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</si>
  <si>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</si>
  <si>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</si>
  <si>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</si>
  <si>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</si>
  <si>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</si>
  <si>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</si>
  <si>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</si>
  <si>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</si>
  <si>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</si>
  <si>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</si>
  <si>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</si>
  <si>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</si>
  <si>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</si>
  <si>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</si>
  <si>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</si>
  <si>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</si>
  <si>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</si>
  <si>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</si>
  <si>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</si>
  <si>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</si>
  <si>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</si>
  <si>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</si>
  <si>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</si>
  <si>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</si>
  <si>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</si>
  <si>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</si>
  <si>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</si>
  <si>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</si>
  <si>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</si>
  <si>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</si>
  <si>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</si>
  <si>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</si>
  <si>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</si>
  <si>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</si>
  <si>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</si>
  <si>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</si>
  <si>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</si>
  <si>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</si>
  <si>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</si>
  <si>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</si>
  <si>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</si>
  <si>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</si>
  <si>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</si>
  <si>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</si>
  <si>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</si>
  <si>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</si>
  <si>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</si>
  <si>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</si>
  <si>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</si>
  <si>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</si>
  <si>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</si>
  <si>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</si>
  <si>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</si>
  <si>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</si>
  <si>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</si>
  <si>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</si>
  <si>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</si>
  <si>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</si>
  <si>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</si>
  <si>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</si>
  <si>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</si>
  <si>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</si>
  <si>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</si>
  <si>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</si>
  <si>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</si>
  <si>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</si>
  <si>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</si>
  <si>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</si>
  <si>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</si>
  <si>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</si>
  <si>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</si>
  <si>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</si>
  <si>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</si>
  <si>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</si>
  <si>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</si>
  <si>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</si>
  <si>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</si>
  <si>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</si>
  <si>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</si>
  <si>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</si>
  <si>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</si>
  <si>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</si>
  <si>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</si>
  <si>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</si>
  <si>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</si>
  <si>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</si>
  <si>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</si>
  <si>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</si>
  <si>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</si>
  <si>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</si>
  <si>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</si>
  <si>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</si>
  <si>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</si>
  <si>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</si>
  <si>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</si>
  <si>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</si>
  <si>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</si>
  <si>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</si>
  <si>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</si>
  <si>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</si>
  <si>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</si>
  <si>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</si>
  <si>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</si>
  <si>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</si>
  <si>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</si>
  <si>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</si>
  <si>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</si>
  <si>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</si>
  <si>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</si>
  <si>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</si>
  <si>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</si>
  <si>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</si>
  <si>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</si>
  <si>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</si>
  <si>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</si>
  <si>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</si>
  <si>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</si>
  <si>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</si>
  <si>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</si>
  <si>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</si>
  <si>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</si>
  <si>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</si>
  <si>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</si>
  <si>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</si>
  <si>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</si>
  <si>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</si>
  <si>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</si>
  <si>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</si>
  <si>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</si>
  <si>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</si>
  <si>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</si>
  <si>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</si>
  <si>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</si>
  <si>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</si>
  <si>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</si>
  <si>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</si>
  <si>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</si>
  <si>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</si>
  <si>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</si>
  <si>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</si>
  <si>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</si>
  <si>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</si>
  <si>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</si>
  <si>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</si>
  <si>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</si>
  <si>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</si>
  <si>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</si>
  <si>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</si>
  <si>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</si>
  <si>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</si>
  <si>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</si>
  <si>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</si>
  <si>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</si>
  <si>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</si>
  <si>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</si>
  <si>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</si>
  <si>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</si>
  <si>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</si>
  <si>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</si>
  <si>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</si>
  <si>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</si>
  <si>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</si>
  <si>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</si>
  <si>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</si>
  <si>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</si>
  <si>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</si>
  <si>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</si>
  <si>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</si>
  <si>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</si>
  <si>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</si>
  <si>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</si>
  <si>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</si>
  <si>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</si>
  <si>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</si>
  <si>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</si>
  <si>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</si>
  <si>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</si>
  <si>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</si>
  <si>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</si>
  <si>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</si>
  <si>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</si>
  <si>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</si>
  <si>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</si>
  <si>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</si>
  <si>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</si>
  <si>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</si>
  <si>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</si>
  <si>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</si>
  <si>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</si>
  <si>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</si>
  <si>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</si>
  <si>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</si>
  <si>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</si>
  <si>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</si>
  <si>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</si>
  <si>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</si>
  <si>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</si>
  <si>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</si>
  <si>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</si>
  <si>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</si>
  <si>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</si>
  <si>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</si>
  <si>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</si>
  <si>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</si>
  <si>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</si>
  <si>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</si>
  <si>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</si>
  <si>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</si>
  <si>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</si>
  <si>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</si>
  <si>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</si>
  <si>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</si>
  <si>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</si>
  <si>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</si>
  <si>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</si>
  <si>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</si>
  <si>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</si>
  <si>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</si>
  <si>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</si>
  <si>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</si>
  <si>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</si>
  <si>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</si>
  <si>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</si>
  <si>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</si>
  <si>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</si>
  <si>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</si>
  <si>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</si>
  <si>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</si>
  <si>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</si>
  <si>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</si>
  <si>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</si>
  <si>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</si>
  <si>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</si>
  <si>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</si>
  <si>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</si>
  <si>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</si>
  <si>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</si>
  <si>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</si>
  <si>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</si>
  <si>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</si>
  <si>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</si>
  <si>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</si>
  <si>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</si>
  <si>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</si>
  <si>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</si>
  <si>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</si>
  <si>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</si>
  <si>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</si>
  <si>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</si>
  <si>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</si>
  <si>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</si>
  <si>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</si>
  <si>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</si>
  <si>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</si>
  <si>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</si>
  <si>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</si>
  <si>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</si>
  <si>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</si>
  <si>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</si>
  <si>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</si>
  <si>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</si>
  <si>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</si>
  <si>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</si>
  <si>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</si>
  <si>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</si>
  <si>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</si>
  <si>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</si>
  <si>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</si>
  <si>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</si>
  <si>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</si>
  <si>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</si>
  <si>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</si>
  <si>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</si>
  <si>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</si>
  <si>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</si>
  <si>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</si>
  <si>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</si>
  <si>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</si>
  <si>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</si>
  <si>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</si>
  <si>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</si>
  <si>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</si>
  <si>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</si>
  <si>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</si>
  <si>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</si>
  <si>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</si>
  <si>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</si>
  <si>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</si>
  <si>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</si>
  <si>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</si>
  <si>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</si>
  <si>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</si>
  <si>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</si>
  <si>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</si>
  <si>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</si>
  <si>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</si>
  <si>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</si>
  <si>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</si>
  <si>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</si>
  <si>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</si>
  <si>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</si>
  <si>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</si>
  <si>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</si>
  <si>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</si>
  <si>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</si>
  <si>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</si>
  <si>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</si>
  <si>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</si>
  <si>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</si>
  <si>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</si>
  <si>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</si>
  <si>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</si>
  <si>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</si>
  <si>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</si>
  <si>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</si>
  <si>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</si>
  <si>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</si>
  <si>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</si>
  <si>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</si>
  <si>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</si>
  <si>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</si>
  <si>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</si>
  <si>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</si>
  <si>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</si>
  <si>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</si>
  <si>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</si>
  <si>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</si>
  <si>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</si>
  <si>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</si>
  <si>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</si>
  <si>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</si>
  <si>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</si>
  <si>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</si>
  <si>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</si>
  <si>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</si>
  <si>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</si>
  <si>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</si>
  <si>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</si>
  <si>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</si>
  <si>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</si>
  <si>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</si>
  <si>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</si>
  <si>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</si>
  <si>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</si>
  <si>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</si>
  <si>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</si>
  <si>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</si>
  <si>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</si>
  <si>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</si>
  <si>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</si>
  <si>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</si>
  <si>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</si>
  <si>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</si>
  <si>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</si>
  <si>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</si>
  <si>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</si>
  <si>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</si>
  <si>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</si>
  <si>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</si>
  <si>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</si>
  <si>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</si>
  <si>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</si>
  <si>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</si>
  <si>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</si>
  <si>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</si>
  <si>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</si>
  <si>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</si>
  <si>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</si>
  <si>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</si>
  <si>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</si>
  <si>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</si>
  <si>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</si>
  <si>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</si>
  <si>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</si>
  <si>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</si>
  <si>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</si>
  <si>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</si>
  <si>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</si>
  <si>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</si>
  <si>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</si>
  <si>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</si>
  <si>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</si>
  <si>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</si>
  <si>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</si>
  <si>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</si>
  <si>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</si>
  <si>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</si>
  <si>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</si>
  <si>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</si>
  <si>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</si>
  <si>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</si>
  <si>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</si>
  <si>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</si>
  <si>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</si>
  <si>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</si>
  <si>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</si>
  <si>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</si>
  <si>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</si>
  <si>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</si>
  <si>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</si>
  <si>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</si>
  <si>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</si>
  <si>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</si>
  <si>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</si>
  <si>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</si>
  <si>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</si>
  <si>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</si>
  <si>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</si>
  <si>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</si>
  <si>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</si>
  <si>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</si>
  <si>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</si>
  <si>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</si>
  <si>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</si>
  <si>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</si>
  <si>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</si>
  <si>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</si>
  <si>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</si>
  <si>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</si>
  <si>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</si>
  <si>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</si>
  <si>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</si>
  <si>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</si>
  <si>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</si>
  <si>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</si>
  <si>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</si>
  <si>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</si>
  <si>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</si>
  <si>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</si>
  <si>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</si>
  <si>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</si>
  <si>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</si>
  <si>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</si>
  <si>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</si>
  <si>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</si>
  <si>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</si>
  <si>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</si>
  <si>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</si>
  <si>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</si>
  <si>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</si>
  <si>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</si>
  <si>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</si>
  <si>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</si>
  <si>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</si>
  <si>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</si>
  <si>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</si>
  <si>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</si>
  <si>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</si>
  <si>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</si>
  <si>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</si>
  <si>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</si>
  <si>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</si>
  <si>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</si>
  <si>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</si>
  <si>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</si>
  <si>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</si>
  <si>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</si>
  <si>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</si>
  <si>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</si>
  <si>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</si>
  <si>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</si>
  <si>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</si>
  <si>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</si>
  <si>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</si>
  <si>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</si>
  <si>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</si>
  <si>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</si>
  <si>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</si>
  <si>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</si>
  <si>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</si>
  <si>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</si>
  <si>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</si>
  <si>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</si>
  <si>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</si>
  <si>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</si>
  <si>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</si>
  <si>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</si>
  <si>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</si>
  <si>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</si>
  <si>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</si>
  <si>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</si>
  <si>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</si>
  <si>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</si>
  <si>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</si>
  <si>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</si>
  <si>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</si>
  <si>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</si>
  <si>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</si>
  <si>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</si>
  <si>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</si>
  <si>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</si>
  <si>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</si>
  <si>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</si>
  <si>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</si>
  <si>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</si>
  <si>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</si>
  <si>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</si>
  <si>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</si>
  <si>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</si>
  <si>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</si>
  <si>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</si>
  <si>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</si>
  <si>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</si>
  <si>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</si>
  <si>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</si>
  <si>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</si>
  <si>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</si>
  <si>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</si>
  <si>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</si>
  <si>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</si>
  <si>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</si>
  <si>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</si>
  <si>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</si>
  <si>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</si>
  <si>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</si>
  <si>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</si>
  <si>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</si>
  <si>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</si>
  <si>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</si>
  <si>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</si>
  <si>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</si>
  <si>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</si>
  <si>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</si>
  <si>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</si>
  <si>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</si>
  <si>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</si>
  <si>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</si>
  <si>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</si>
  <si>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</si>
  <si>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</si>
  <si>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</si>
  <si>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</si>
  <si>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</si>
  <si>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</si>
  <si>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</si>
  <si>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</si>
  <si>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</si>
  <si>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</si>
  <si>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</si>
  <si>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</si>
  <si>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</si>
  <si>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</si>
  <si>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</si>
  <si>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</si>
  <si>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</si>
  <si>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</si>
  <si>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</si>
  <si>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</si>
  <si>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</si>
  <si>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</si>
  <si>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</si>
  <si>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</si>
  <si>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</si>
  <si>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</si>
  <si>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</si>
  <si>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</si>
  <si>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</si>
  <si>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</si>
  <si>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</si>
  <si>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</si>
  <si>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</si>
  <si>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</si>
  <si>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</si>
  <si>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</si>
  <si>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</si>
  <si>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</si>
  <si>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</si>
  <si>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</si>
  <si>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</si>
  <si>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</si>
  <si>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</si>
  <si>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</si>
  <si>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</si>
  <si>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</si>
  <si>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</si>
  <si>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</si>
  <si>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</si>
  <si>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</si>
  <si>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</si>
  <si>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</si>
  <si>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</si>
  <si>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</si>
  <si>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</si>
  <si>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</si>
  <si>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</si>
  <si>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</si>
  <si>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</si>
  <si>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</si>
  <si>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</si>
  <si>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</si>
  <si>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</si>
  <si>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</si>
  <si>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</si>
  <si>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</si>
  <si>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</si>
  <si>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</si>
  <si>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</si>
  <si>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</si>
  <si>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</si>
  <si>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</si>
  <si>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</si>
  <si>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</si>
  <si>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</si>
  <si>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</si>
  <si>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</si>
  <si>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</si>
  <si>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</si>
  <si>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</si>
  <si>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</si>
  <si>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</si>
  <si>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</si>
  <si>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</si>
  <si>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</si>
  <si>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</si>
  <si>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</si>
  <si>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</si>
  <si>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</si>
  <si>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</si>
  <si>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</si>
  <si>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</si>
  <si>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</si>
  <si>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</si>
  <si>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</si>
  <si>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</si>
  <si>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</si>
  <si>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</si>
  <si>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</si>
  <si>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</si>
  <si>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</si>
  <si>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</si>
  <si>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</si>
  <si>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</si>
  <si>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</si>
  <si>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</si>
  <si>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</si>
  <si>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</si>
  <si>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</si>
  <si>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</si>
  <si>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</si>
  <si>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</si>
  <si>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</si>
  <si>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</si>
  <si>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</si>
  <si>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</si>
  <si>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</si>
  <si>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</si>
  <si>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</si>
  <si>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</si>
  <si>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</si>
  <si>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</si>
  <si>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</si>
  <si>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</si>
  <si>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</si>
  <si>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</si>
  <si>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</si>
  <si>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</si>
  <si>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</si>
  <si>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</si>
  <si>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</si>
  <si>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</si>
  <si>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</si>
  <si>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</si>
  <si>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</si>
  <si>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</si>
  <si>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</si>
  <si>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</si>
  <si>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</si>
  <si>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</si>
  <si>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</si>
  <si>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</si>
  <si>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</si>
  <si>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</si>
  <si>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</si>
  <si>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</si>
  <si>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</si>
  <si>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</si>
  <si>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</si>
  <si>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</si>
  <si>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</si>
  <si>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</si>
  <si>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</si>
  <si>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</si>
  <si>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</si>
  <si>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</si>
  <si>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</si>
  <si>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</si>
  <si>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</si>
  <si>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</si>
  <si>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</si>
  <si>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</si>
  <si>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</si>
  <si>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</si>
  <si>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</si>
  <si>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</si>
  <si>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</si>
  <si>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</si>
  <si>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</si>
  <si>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</si>
  <si>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</si>
  <si>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</si>
  <si>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</si>
  <si>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</si>
  <si>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</si>
  <si>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</si>
  <si>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</si>
  <si>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</si>
  <si>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</si>
  <si>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</si>
  <si>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</si>
  <si>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</si>
  <si>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</si>
  <si>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</si>
  <si>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</si>
  <si>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</si>
  <si>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</si>
  <si>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</si>
  <si>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</si>
  <si>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</si>
  <si>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</si>
  <si>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</si>
  <si>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</si>
  <si>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</si>
  <si>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</si>
  <si>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</si>
  <si>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</si>
  <si>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</si>
  <si>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</si>
  <si>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</si>
  <si>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</si>
  <si>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</si>
  <si>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</si>
  <si>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</si>
  <si>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</si>
  <si>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</si>
  <si>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</si>
  <si>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</si>
  <si>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</si>
  <si>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</si>
  <si>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</si>
  <si>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</si>
  <si>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</si>
  <si>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</si>
  <si>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</si>
  <si>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</si>
  <si>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</si>
  <si>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</si>
  <si>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</si>
  <si>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</si>
  <si>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</si>
  <si>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</si>
  <si>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</si>
  <si>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</si>
  <si>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</si>
  <si>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</si>
  <si>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</si>
  <si>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</si>
  <si>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</si>
  <si>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</si>
  <si>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</si>
  <si>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</si>
  <si>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</si>
  <si>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</si>
  <si>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</si>
  <si>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</si>
  <si>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</si>
  <si>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</si>
  <si>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</si>
  <si>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</si>
  <si>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</si>
  <si>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</si>
  <si>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</si>
  <si>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</si>
  <si>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</si>
  <si>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</si>
  <si>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</si>
  <si>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</si>
  <si>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</si>
  <si>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</si>
  <si>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</si>
  <si>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</si>
  <si>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</si>
  <si>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</si>
  <si>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</si>
  <si>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</si>
  <si>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</si>
  <si>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</si>
  <si>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</si>
  <si>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</si>
  <si>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</si>
  <si>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</si>
  <si>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</si>
  <si>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</si>
  <si>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</si>
  <si>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</si>
  <si>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</si>
  <si>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</si>
  <si>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</si>
  <si>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</si>
  <si>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</si>
  <si>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</si>
  <si>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</si>
  <si>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</si>
  <si>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</si>
  <si>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</si>
  <si>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</si>
  <si>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</si>
  <si>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</si>
  <si>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</si>
  <si>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</si>
  <si>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</si>
  <si>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</si>
  <si>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</si>
  <si>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</si>
  <si>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</si>
  <si>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</si>
  <si>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</si>
  <si>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</si>
  <si>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</si>
  <si>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</si>
  <si>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</si>
  <si>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</si>
  <si>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</si>
  <si>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</si>
  <si>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</si>
  <si>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</si>
  <si>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</si>
  <si>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</si>
  <si>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</si>
  <si>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</si>
  <si>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</si>
  <si>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</si>
  <si>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</si>
  <si>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</si>
  <si>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</si>
  <si>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</si>
  <si>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</si>
  <si>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</si>
  <si>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</si>
  <si>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</si>
  <si>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</si>
  <si>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</si>
  <si>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</si>
  <si>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</si>
  <si>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</si>
  <si>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</si>
  <si>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</si>
  <si>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</si>
  <si>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</si>
  <si>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</si>
  <si>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</si>
  <si>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</si>
  <si>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</si>
  <si>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</si>
  <si>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</si>
  <si>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</si>
  <si>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</si>
  <si>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</si>
  <si>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</si>
  <si>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</si>
  <si>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</si>
  <si>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</si>
  <si>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</si>
  <si>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</si>
  <si>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</si>
  <si>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</si>
  <si>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</si>
  <si>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</si>
  <si>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</si>
  <si>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</si>
  <si>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</si>
  <si>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</si>
  <si>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</si>
  <si>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</si>
  <si>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</si>
  <si>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</si>
  <si>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</si>
  <si>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</si>
  <si>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</si>
  <si>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</si>
  <si>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</si>
  <si>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</si>
  <si>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</si>
  <si>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</si>
  <si>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</si>
  <si>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</si>
  <si>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</si>
  <si>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</si>
  <si>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</si>
  <si>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</si>
  <si>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</si>
  <si>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</si>
  <si>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</si>
  <si>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</si>
  <si>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</si>
  <si>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</si>
  <si>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</si>
  <si>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</si>
  <si>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</si>
  <si>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</si>
  <si>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</si>
  <si>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</si>
  <si>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</si>
  <si>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</si>
  <si>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</si>
  <si>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</si>
  <si>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</si>
  <si>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</si>
  <si>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</si>
  <si>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</si>
  <si>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</si>
  <si>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</si>
  <si>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</si>
  <si>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</si>
  <si>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</si>
  <si>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</si>
  <si>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</si>
  <si>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</si>
  <si>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</si>
  <si>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</si>
  <si>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</si>
  <si>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</si>
  <si>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</si>
  <si>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</si>
  <si>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</si>
  <si>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</si>
  <si>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</si>
  <si>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</si>
  <si>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</si>
  <si>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</si>
  <si>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</si>
  <si>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</si>
  <si>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</si>
  <si>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</si>
  <si>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</si>
  <si>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</si>
  <si>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</si>
  <si>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</si>
  <si>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</si>
  <si>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</si>
  <si>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</si>
  <si>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</si>
  <si>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</si>
  <si>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</si>
  <si>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</si>
  <si>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</si>
  <si>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</si>
  <si>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</si>
  <si>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</si>
  <si>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</si>
  <si>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</si>
  <si>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</si>
  <si>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</si>
  <si>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</si>
  <si>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</si>
  <si>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</si>
  <si>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</si>
  <si>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</si>
  <si>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</si>
  <si>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</si>
  <si>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</si>
  <si>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</si>
  <si>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</si>
  <si>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</si>
  <si>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</si>
  <si>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</si>
  <si>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</si>
  <si>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</si>
  <si>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</si>
  <si>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</si>
  <si>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</si>
  <si>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</si>
  <si>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</si>
  <si>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</si>
  <si>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</si>
  <si>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</si>
  <si>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</si>
  <si>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</si>
  <si>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</si>
  <si>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</si>
  <si>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</si>
  <si>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</si>
  <si>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</si>
  <si>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</si>
  <si>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</si>
  <si>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</si>
  <si>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</si>
  <si>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</si>
  <si>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</si>
  <si>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</si>
  <si>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</si>
  <si>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</si>
  <si>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</si>
  <si>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</si>
  <si>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</si>
  <si>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</si>
  <si>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</si>
  <si>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</si>
  <si>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</si>
  <si>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</si>
  <si>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</si>
  <si>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</si>
  <si>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</si>
  <si>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</si>
  <si>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</si>
  <si>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</si>
  <si>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</si>
  <si>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</si>
  <si>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</si>
  <si>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</si>
  <si>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</si>
  <si>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</si>
  <si>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</si>
  <si>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</si>
  <si>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</si>
  <si>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</si>
  <si>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</si>
  <si>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</si>
  <si>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</si>
  <si>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</si>
  <si>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</si>
  <si>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</si>
  <si>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</si>
  <si>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</si>
  <si>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</si>
  <si>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</si>
  <si>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</si>
  <si>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</si>
  <si>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</si>
  <si>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</si>
  <si>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</si>
  <si>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</si>
  <si>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</si>
  <si>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</si>
  <si>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</si>
  <si>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</si>
  <si>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</si>
  <si>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</si>
  <si>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</si>
  <si>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</si>
  <si>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</si>
  <si>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</si>
  <si>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</si>
  <si>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</si>
  <si>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</si>
  <si>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</si>
  <si>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</si>
  <si>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</si>
  <si>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</si>
  <si>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</si>
  <si>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</si>
  <si>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</si>
  <si>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</si>
  <si>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</si>
  <si>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</si>
  <si>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</si>
  <si>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</si>
  <si>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</si>
  <si>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</si>
  <si>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</si>
  <si>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</si>
  <si>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</si>
  <si>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</si>
  <si>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</si>
  <si>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</si>
  <si>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</si>
  <si>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</si>
  <si>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</si>
  <si>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</si>
  <si>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</si>
  <si>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</si>
  <si>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</si>
  <si>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</si>
  <si>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</si>
  <si>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</si>
  <si>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</si>
  <si>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</si>
  <si>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</si>
  <si>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</si>
  <si>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</si>
  <si>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</si>
  <si>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</si>
  <si>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</si>
  <si>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</si>
  <si>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</si>
  <si>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</si>
  <si>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</si>
  <si>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</si>
  <si>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</si>
  <si>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</si>
  <si>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</si>
  <si>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</si>
  <si>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</si>
  <si>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</si>
  <si>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</si>
  <si>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</si>
  <si>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</si>
  <si>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</si>
  <si>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</si>
  <si>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</si>
  <si>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</si>
  <si>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</si>
  <si>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</si>
  <si>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</si>
  <si>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</si>
  <si>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</si>
  <si>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</si>
  <si>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</si>
  <si>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</si>
  <si>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</si>
  <si>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</si>
  <si>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</si>
  <si>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</si>
  <si>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</si>
  <si>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</si>
  <si>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</si>
  <si>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</si>
  <si>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</si>
  <si>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</si>
  <si>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</si>
  <si>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</si>
  <si>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</si>
  <si>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</si>
  <si>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</si>
  <si>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</si>
  <si>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</si>
  <si>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</si>
  <si>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</si>
  <si>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</si>
  <si>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</si>
  <si>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</si>
  <si>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</si>
  <si>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</si>
  <si>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</si>
  <si>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</si>
  <si>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</si>
  <si>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</si>
  <si>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</si>
  <si>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</si>
  <si>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</si>
  <si>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</si>
  <si>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</si>
  <si>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</si>
  <si>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</si>
  <si>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</si>
  <si>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</si>
  <si>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</si>
  <si>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</si>
  <si>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</si>
  <si>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</si>
  <si>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</si>
  <si>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</si>
  <si>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</si>
  <si>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</si>
  <si>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</si>
  <si>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</si>
  <si>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</si>
  <si>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</si>
  <si>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</si>
  <si>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</si>
  <si>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</si>
  <si>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</si>
  <si>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</si>
  <si>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</si>
  <si>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</si>
  <si>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</si>
  <si>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</si>
  <si>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</si>
  <si>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</si>
  <si>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</si>
  <si>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</si>
  <si>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</si>
  <si>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</si>
  <si>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</si>
  <si>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</si>
  <si>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</si>
  <si>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</si>
  <si>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</si>
  <si>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</si>
  <si>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</si>
  <si>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</si>
  <si>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</si>
  <si>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</si>
  <si>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</si>
  <si>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</si>
  <si>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</si>
  <si>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</si>
  <si>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</si>
  <si>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</si>
  <si>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</si>
  <si>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</si>
  <si>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</si>
  <si>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</si>
  <si>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</si>
  <si>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</si>
  <si>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</si>
  <si>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</si>
  <si>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</si>
  <si>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</si>
  <si>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</si>
  <si>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</si>
  <si>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</si>
  <si>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</si>
  <si>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</si>
  <si>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</si>
  <si>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</si>
  <si>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</si>
  <si>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</si>
  <si>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</si>
  <si>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</si>
  <si>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</si>
  <si>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</si>
  <si>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</si>
  <si>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</si>
  <si>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</si>
  <si>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</si>
  <si>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</si>
  <si>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</si>
  <si>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</si>
  <si>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</si>
  <si>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</si>
  <si>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</si>
  <si>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</si>
  <si>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</si>
  <si>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</si>
  <si>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</si>
  <si>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</si>
  <si>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</si>
  <si>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</si>
  <si>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</si>
  <si>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</si>
  <si>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</si>
  <si>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</si>
  <si>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</si>
  <si>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</si>
  <si>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</si>
  <si>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</si>
  <si>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</si>
  <si>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</si>
  <si>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</si>
  <si>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</si>
  <si>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</si>
  <si>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</si>
  <si>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</si>
  <si>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</si>
  <si>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</si>
  <si>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</si>
  <si>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</si>
  <si>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</si>
  <si>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</si>
  <si>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</si>
  <si>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</si>
  <si>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</si>
  <si>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</si>
  <si>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</si>
  <si>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</si>
  <si>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</si>
  <si>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</si>
  <si>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</si>
  <si>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</si>
  <si>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</si>
  <si>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</si>
  <si>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</si>
  <si>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</si>
  <si>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</si>
  <si>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</si>
  <si>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</si>
  <si>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</si>
  <si>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</si>
  <si>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</si>
  <si>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</si>
  <si>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</si>
  <si>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</si>
  <si>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</si>
  <si>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</si>
  <si>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</si>
  <si>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</si>
  <si>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</si>
  <si>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</si>
  <si>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</si>
  <si>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</si>
  <si>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</si>
  <si>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</si>
  <si>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</si>
  <si>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</si>
  <si>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</si>
  <si>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</si>
  <si>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</si>
  <si>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</si>
  <si>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</si>
  <si>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</si>
  <si>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</si>
  <si>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</si>
  <si>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</si>
  <si>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</si>
  <si>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</si>
  <si>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</si>
  <si>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</si>
  <si>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</si>
  <si>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</si>
  <si>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</si>
  <si>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</si>
  <si>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</si>
  <si>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</si>
  <si>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</si>
  <si>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</si>
  <si>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</si>
  <si>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</si>
  <si>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</si>
  <si>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</si>
  <si>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</si>
  <si>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</si>
  <si>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</si>
  <si>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</si>
  <si>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</si>
  <si>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</si>
  <si>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</si>
  <si>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</si>
  <si>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</si>
  <si>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</si>
  <si>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</si>
  <si>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</si>
  <si>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</si>
  <si>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</si>
  <si>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</si>
  <si>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</si>
  <si>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</si>
  <si>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</si>
  <si>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</si>
  <si>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</si>
  <si>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</si>
  <si>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</si>
  <si>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</si>
  <si>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</si>
  <si>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</si>
  <si>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</si>
  <si>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</si>
  <si>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</si>
  <si>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</si>
  <si>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</si>
  <si>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</si>
  <si>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</si>
  <si>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</si>
  <si>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</si>
  <si>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</si>
  <si>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</si>
  <si>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</si>
  <si>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</si>
  <si>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</si>
  <si>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</si>
  <si>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</si>
  <si>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</si>
  <si>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</si>
  <si>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</si>
  <si>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</si>
  <si>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</si>
  <si>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</si>
  <si>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</si>
  <si>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</si>
  <si>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</si>
  <si>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</si>
  <si>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</si>
  <si>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</si>
  <si>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</si>
  <si>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</si>
  <si>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</si>
  <si>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</si>
  <si>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</si>
  <si>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</si>
  <si>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</si>
  <si>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</si>
  <si>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</si>
  <si>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</si>
  <si>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</si>
  <si>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</si>
  <si>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</si>
  <si>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</si>
  <si>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</si>
  <si>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</si>
  <si>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</si>
  <si>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</si>
  <si>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</si>
  <si>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</si>
  <si>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</si>
  <si>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</si>
  <si>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</si>
  <si>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</si>
  <si>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</si>
  <si>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</si>
  <si>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</si>
  <si>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</si>
  <si>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</si>
  <si>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</si>
  <si>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</si>
  <si>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</si>
  <si>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</si>
  <si>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</si>
  <si>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</si>
  <si>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</si>
  <si>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</si>
  <si>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</si>
  <si>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</si>
  <si>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</si>
  <si>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</si>
  <si>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</si>
  <si>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</si>
  <si>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</si>
  <si>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</si>
  <si>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</si>
  <si>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</si>
  <si>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</si>
  <si>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</si>
  <si>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</si>
  <si>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</si>
  <si>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</si>
  <si>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</si>
  <si>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</si>
  <si>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</si>
  <si>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</si>
  <si>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</si>
  <si>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</si>
  <si>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</si>
  <si>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</si>
  <si>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</si>
  <si>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</si>
  <si>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</si>
  <si>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</si>
  <si>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</si>
  <si>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</si>
  <si>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</si>
  <si>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</si>
  <si>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</si>
  <si>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</si>
  <si>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</si>
  <si>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</si>
  <si>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</si>
  <si>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</si>
  <si>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</si>
  <si>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</si>
  <si>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</si>
  <si>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</si>
  <si>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</si>
  <si>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</si>
  <si>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</si>
  <si>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</si>
  <si>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</si>
  <si>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</si>
  <si>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</si>
  <si>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</si>
  <si>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</si>
  <si>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</si>
  <si>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</si>
  <si>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</si>
  <si>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</si>
  <si>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</si>
  <si>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</si>
  <si>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</si>
  <si>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</si>
  <si>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</si>
  <si>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</si>
  <si>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</si>
  <si>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</si>
  <si>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</si>
  <si>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</si>
  <si>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</si>
  <si>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</si>
  <si>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</si>
  <si>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</si>
  <si>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</si>
  <si>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</si>
  <si>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</si>
  <si>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</si>
  <si>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</si>
  <si>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</si>
  <si>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</si>
  <si>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</si>
  <si>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</si>
  <si>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</si>
  <si>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</si>
  <si>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</si>
  <si>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</si>
  <si>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</si>
  <si>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</si>
  <si>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</si>
  <si>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</si>
  <si>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</si>
  <si>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</si>
  <si>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</si>
  <si>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</si>
  <si>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</si>
  <si>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</si>
  <si>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</si>
  <si>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</si>
  <si>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</si>
  <si>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</si>
  <si>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</si>
  <si>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</si>
  <si>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</si>
  <si>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</si>
  <si>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</si>
  <si>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</si>
  <si>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</si>
  <si>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</si>
  <si>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</si>
  <si>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</si>
  <si>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</si>
  <si>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</si>
  <si>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</si>
  <si>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</si>
  <si>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</si>
  <si>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</si>
  <si>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</si>
  <si>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</si>
  <si>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</si>
  <si>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</si>
  <si>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</si>
  <si>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</si>
  <si>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</si>
  <si>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</si>
  <si>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</si>
  <si>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</si>
  <si>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</si>
  <si>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</si>
  <si>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</si>
  <si>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</si>
  <si>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</si>
  <si>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</si>
  <si>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</si>
  <si>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</si>
  <si>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</si>
  <si>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</si>
  <si>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</si>
  <si>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</si>
  <si>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</si>
  <si>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</si>
  <si>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</si>
  <si>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</si>
  <si>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</si>
  <si>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</si>
  <si>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</si>
  <si>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</si>
  <si>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</si>
  <si>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</si>
  <si>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</si>
  <si>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</si>
  <si>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</si>
  <si>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</si>
  <si>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</si>
  <si>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</si>
  <si>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</si>
  <si>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</si>
  <si>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</si>
  <si>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</si>
  <si>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</si>
  <si>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</si>
  <si>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</si>
  <si>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</si>
  <si>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</si>
  <si>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</si>
  <si>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</si>
  <si>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</si>
  <si>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</si>
  <si>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</si>
  <si>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</si>
  <si>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</si>
  <si>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</si>
  <si>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</si>
  <si>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</si>
  <si>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</si>
  <si>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</si>
  <si>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</si>
  <si>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</si>
  <si>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</si>
  <si>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</si>
  <si>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</si>
  <si>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</si>
  <si>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</si>
  <si>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</si>
  <si>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</si>
  <si>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</si>
  <si>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</si>
  <si>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</si>
  <si>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</si>
  <si>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</si>
  <si>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</si>
  <si>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</si>
  <si>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</si>
  <si>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</si>
  <si>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</si>
  <si>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</si>
  <si>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</si>
  <si>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</si>
  <si>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</si>
  <si>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</si>
  <si>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</si>
  <si>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</si>
  <si>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</si>
  <si>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</si>
  <si>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</si>
  <si>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</si>
  <si>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</si>
  <si>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</si>
  <si>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</si>
  <si>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</si>
  <si>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</si>
  <si>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</si>
  <si>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</si>
  <si>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</si>
  <si>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</si>
  <si>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</si>
  <si>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</si>
  <si>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</si>
  <si>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</si>
  <si>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</si>
  <si>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</si>
  <si>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</si>
  <si>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</si>
  <si>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</si>
  <si>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</si>
  <si>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</si>
  <si>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</si>
  <si>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</si>
  <si>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</si>
  <si>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</si>
  <si>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</si>
  <si>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</si>
  <si>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</si>
  <si>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</si>
  <si>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</si>
  <si>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</si>
  <si>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</si>
  <si>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</si>
  <si>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</si>
  <si>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</si>
  <si>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</si>
  <si>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</si>
  <si>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</si>
  <si>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</si>
  <si>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</si>
  <si>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</si>
  <si>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</si>
  <si>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</si>
  <si>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</si>
  <si>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</si>
  <si>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</si>
  <si>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</si>
  <si>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</si>
  <si>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</si>
  <si>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</si>
  <si>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</si>
  <si>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</si>
  <si>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</si>
  <si>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</si>
  <si>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</si>
  <si>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</si>
  <si>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</si>
  <si>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</si>
  <si>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</si>
  <si>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</si>
  <si>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</si>
  <si>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</si>
  <si>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</si>
  <si>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</si>
  <si>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</si>
  <si>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</si>
  <si>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</si>
  <si>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</si>
  <si>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</si>
  <si>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</si>
  <si>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</si>
  <si>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</si>
  <si>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</si>
  <si>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</si>
  <si>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</si>
  <si>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</si>
  <si>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</si>
  <si>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</si>
  <si>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</si>
  <si>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</si>
  <si>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</si>
  <si>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</si>
  <si>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</si>
  <si>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</si>
  <si>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</si>
  <si>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</si>
  <si>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</si>
  <si>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</si>
  <si>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</si>
  <si>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</si>
  <si>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</si>
  <si>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</si>
  <si>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</si>
  <si>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</si>
  <si>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</si>
  <si>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</si>
  <si>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</si>
  <si>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</si>
  <si>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</si>
  <si>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</si>
  <si>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</si>
  <si>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</si>
  <si>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</si>
  <si>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</si>
  <si>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</si>
  <si>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</si>
  <si>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</si>
  <si>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</si>
  <si>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</si>
  <si>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</si>
  <si>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</si>
  <si>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</si>
  <si>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</si>
  <si>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</si>
  <si>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</si>
  <si>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</si>
  <si>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</si>
  <si>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</si>
  <si>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</si>
  <si>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</si>
  <si>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</si>
  <si>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</si>
  <si>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</si>
  <si>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</si>
  <si>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</si>
  <si>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</si>
  <si>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</si>
  <si>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</si>
  <si>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</si>
  <si>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</si>
  <si>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</si>
  <si>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</si>
  <si>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</si>
  <si>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</si>
  <si>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</si>
  <si>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</si>
  <si>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</si>
  <si>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</si>
  <si>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</si>
  <si>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</si>
  <si>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</si>
  <si>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</si>
  <si>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</si>
  <si>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</si>
  <si>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</si>
  <si>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</si>
  <si>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</si>
  <si>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</si>
  <si>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</si>
  <si>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</si>
  <si>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</si>
  <si>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</si>
  <si>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</si>
  <si>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</si>
  <si>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</si>
  <si>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</si>
  <si>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</si>
  <si>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</si>
  <si>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</si>
  <si>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</si>
  <si>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</si>
  <si>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</si>
  <si>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</si>
  <si>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</si>
  <si>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</si>
  <si>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</si>
  <si>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</si>
  <si>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</si>
  <si>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</si>
  <si>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</si>
  <si>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</si>
  <si>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</si>
  <si>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</si>
  <si>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</si>
  <si>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</si>
  <si>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</si>
  <si>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</si>
  <si>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</si>
  <si>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</si>
  <si>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</si>
  <si>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</si>
  <si>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</si>
  <si>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</si>
  <si>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</si>
  <si>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</si>
  <si>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</si>
  <si>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</si>
  <si>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</si>
  <si>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</si>
  <si>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</si>
  <si>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</si>
  <si>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</si>
  <si>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</si>
  <si>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</si>
  <si>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</si>
  <si>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</si>
  <si>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</si>
  <si>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</si>
  <si>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</si>
  <si>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</si>
  <si>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</si>
  <si>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</si>
  <si>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</si>
  <si>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</si>
  <si>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</si>
  <si>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</si>
  <si>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</si>
  <si>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</si>
  <si>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</si>
  <si>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</si>
  <si>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</si>
  <si>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</si>
  <si>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</si>
  <si>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</si>
  <si>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</si>
  <si>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</si>
  <si>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</si>
  <si>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</si>
  <si>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</si>
  <si>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</si>
  <si>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</si>
  <si>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</si>
  <si>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</si>
  <si>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</si>
  <si>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</si>
  <si>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</si>
  <si>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</si>
  <si>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</si>
  <si>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</si>
  <si>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</si>
  <si>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</si>
  <si>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</si>
  <si>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</si>
  <si>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</si>
  <si>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</si>
  <si>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</si>
  <si>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</si>
  <si>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</si>
  <si>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</si>
  <si>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</si>
  <si>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</si>
  <si>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</si>
  <si>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</si>
  <si>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</si>
  <si>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</si>
  <si>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</si>
  <si>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</si>
  <si>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</si>
  <si>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</si>
  <si>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</si>
  <si>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</si>
  <si>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</si>
  <si>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</si>
  <si>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</si>
  <si>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</si>
  <si>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</si>
  <si>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</si>
  <si>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</si>
  <si>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</si>
  <si>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</si>
  <si>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</si>
  <si>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</si>
  <si>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</si>
  <si>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</si>
  <si>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</si>
  <si>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</si>
  <si>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</si>
  <si>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</si>
  <si>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</si>
  <si>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</si>
  <si>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</si>
  <si>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</si>
  <si>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</si>
  <si>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</si>
  <si>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</si>
  <si>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</si>
  <si>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</si>
  <si>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</si>
  <si>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</si>
  <si>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</si>
  <si>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</si>
  <si>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</si>
  <si>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</si>
  <si>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</si>
  <si>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</si>
  <si>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</si>
  <si>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</si>
  <si>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</si>
  <si>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</si>
  <si>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</si>
  <si>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</si>
  <si>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</si>
  <si>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</si>
  <si>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</si>
  <si>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</si>
  <si>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</si>
  <si>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</si>
  <si>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</si>
  <si>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</si>
  <si>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</si>
  <si>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</si>
  <si>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</si>
  <si>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</si>
  <si>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</si>
  <si>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</si>
  <si>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</si>
  <si>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</si>
  <si>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</si>
  <si>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</si>
  <si>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</si>
  <si>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</si>
  <si>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</si>
  <si>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</si>
  <si>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</si>
  <si>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</si>
  <si>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</si>
  <si>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</si>
  <si>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</si>
  <si>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</si>
  <si>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</si>
  <si>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</si>
  <si>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</si>
  <si>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</si>
  <si>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</si>
  <si>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</si>
  <si>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</si>
  <si>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</si>
  <si>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</si>
  <si>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</si>
  <si>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</si>
  <si>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</si>
  <si>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</si>
  <si>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</si>
  <si>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</si>
  <si>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</si>
  <si>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</si>
  <si>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</si>
  <si>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</si>
  <si>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</si>
  <si>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</si>
  <si>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</si>
  <si>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</si>
  <si>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</si>
  <si>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</si>
  <si>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</si>
  <si>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</si>
  <si>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</si>
  <si>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</si>
  <si>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</si>
  <si>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</si>
  <si>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</si>
  <si>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</si>
  <si>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</si>
  <si>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</si>
  <si>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</si>
  <si>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</si>
  <si>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</si>
  <si>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</si>
  <si>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</si>
  <si>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</si>
  <si>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</si>
  <si>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</si>
  <si>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</si>
  <si>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</si>
  <si>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</si>
  <si>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</si>
  <si>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</si>
  <si>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</si>
  <si>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</si>
  <si>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</si>
  <si>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</si>
  <si>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</si>
  <si>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</si>
  <si>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</si>
  <si>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</si>
  <si>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</si>
  <si>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</si>
  <si>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</si>
  <si>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</si>
  <si>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</si>
  <si>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</si>
  <si>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</si>
  <si>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</si>
  <si>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</si>
  <si>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</si>
  <si>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</si>
  <si>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</si>
  <si>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</si>
  <si>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</si>
  <si>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</si>
  <si>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</si>
  <si>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</si>
  <si>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</si>
  <si>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</si>
  <si>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</si>
  <si>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</si>
  <si>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</si>
  <si>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</si>
  <si>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</si>
  <si>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</si>
  <si>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</si>
  <si>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</si>
  <si>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</si>
  <si>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</si>
  <si>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</si>
  <si>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</si>
  <si>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</si>
  <si>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</si>
  <si>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</si>
  <si>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</si>
  <si>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</si>
  <si>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</si>
  <si>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</si>
  <si>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</si>
  <si>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</si>
  <si>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</si>
  <si>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</si>
  <si>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</si>
  <si>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</si>
  <si>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</si>
  <si>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</si>
  <si>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</si>
  <si>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</si>
  <si>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</si>
  <si>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</si>
  <si>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</si>
  <si>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</si>
  <si>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</si>
  <si>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</si>
  <si>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</si>
  <si>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</si>
  <si>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</si>
  <si>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</si>
  <si>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</si>
  <si>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</si>
  <si>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</si>
  <si>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</si>
  <si>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</si>
  <si>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</si>
  <si>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</si>
  <si>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</si>
  <si>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</si>
  <si>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</si>
  <si>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</si>
  <si>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</si>
  <si>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</si>
  <si>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</si>
  <si>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</si>
  <si>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</si>
  <si>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</si>
  <si>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</si>
  <si>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</si>
  <si>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</si>
  <si>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</si>
  <si>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</si>
  <si>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</si>
  <si>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</si>
  <si>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</si>
  <si>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</si>
  <si>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</si>
  <si>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</si>
  <si>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</si>
  <si>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</si>
  <si>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</si>
  <si>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</si>
  <si>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</si>
  <si>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</si>
  <si>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</si>
  <si>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</si>
  <si>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</si>
  <si>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</si>
  <si>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</si>
  <si>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</si>
  <si>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</si>
  <si>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</si>
  <si>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</si>
  <si>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</si>
  <si>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</si>
  <si>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</si>
  <si>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</si>
  <si>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</si>
  <si>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</si>
  <si>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</si>
  <si>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</si>
  <si>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</si>
  <si>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</si>
  <si>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</si>
  <si>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</si>
  <si>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</si>
  <si>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</si>
  <si>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</si>
  <si>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</si>
  <si>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</si>
  <si>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</si>
  <si>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</si>
  <si>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</si>
  <si>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</si>
  <si>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</si>
  <si>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</si>
  <si>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</si>
  <si>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</si>
  <si>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</si>
  <si>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</si>
  <si>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</si>
  <si>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</si>
  <si>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</si>
  <si>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</si>
  <si>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</si>
  <si>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</si>
  <si>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</si>
  <si>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</si>
  <si>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</si>
  <si>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</si>
  <si>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</si>
  <si>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</si>
  <si>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</si>
  <si>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</si>
  <si>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</si>
  <si>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</si>
  <si>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</si>
  <si>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</si>
  <si>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</si>
  <si>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</si>
  <si>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</si>
  <si>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</si>
  <si>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</si>
  <si>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</si>
  <si>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</si>
  <si>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</si>
  <si>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</si>
  <si>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</si>
  <si>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</si>
  <si>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</si>
  <si>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</si>
  <si>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</si>
  <si>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</si>
  <si>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</si>
  <si>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</si>
  <si>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</si>
  <si>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</si>
  <si>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</si>
  <si>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</si>
  <si>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</si>
  <si>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</si>
  <si>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</si>
  <si>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</si>
  <si>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</si>
  <si>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</si>
  <si>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</si>
  <si>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</si>
  <si>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</si>
  <si>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</si>
  <si>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</si>
  <si>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</si>
  <si>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</si>
  <si>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</si>
  <si>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</si>
  <si>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</si>
  <si>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</si>
  <si>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</si>
  <si>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</si>
  <si>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</si>
  <si>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</si>
  <si>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</si>
  <si>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</si>
  <si>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</si>
  <si>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</si>
  <si>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</si>
  <si>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</si>
  <si>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</si>
  <si>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</si>
  <si>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</si>
  <si>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</si>
  <si>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</si>
  <si>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</si>
  <si>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</si>
  <si>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</si>
  <si>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</si>
  <si>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</si>
  <si>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</si>
  <si>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</si>
  <si>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</si>
  <si>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</si>
  <si>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</si>
  <si>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</si>
  <si>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</si>
  <si>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</si>
  <si>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</si>
  <si>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</si>
  <si>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</si>
  <si>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</si>
  <si>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</si>
  <si>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</si>
  <si>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</si>
  <si>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</si>
  <si>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</si>
  <si>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</si>
  <si>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</si>
  <si>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</si>
  <si>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</si>
  <si>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</si>
  <si>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</si>
  <si>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</si>
  <si>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</si>
  <si>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</si>
  <si>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</si>
  <si>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</si>
  <si>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</si>
  <si>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</si>
  <si>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</si>
  <si>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</si>
  <si>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</si>
  <si>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</si>
  <si>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</si>
  <si>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</si>
  <si>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</si>
  <si>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</si>
  <si>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</si>
  <si>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</si>
  <si>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</si>
  <si>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</si>
  <si>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</si>
  <si>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</si>
  <si>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</si>
  <si>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</si>
  <si>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</si>
  <si>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</si>
  <si>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</si>
  <si>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</si>
  <si>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</si>
  <si>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</si>
  <si>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</si>
  <si>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</si>
  <si>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</si>
  <si>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</si>
  <si>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</si>
  <si>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</si>
  <si>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</si>
  <si>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</si>
  <si>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</si>
  <si>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</si>
  <si>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</si>
  <si>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</si>
  <si>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</si>
  <si>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</si>
  <si>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</si>
  <si>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</si>
  <si>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</si>
  <si>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</si>
  <si>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</si>
  <si>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</si>
  <si>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</si>
  <si>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</si>
  <si>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</si>
  <si>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</si>
  <si>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</si>
  <si>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</si>
  <si>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</si>
  <si>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</si>
  <si>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</si>
  <si>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</si>
  <si>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</si>
  <si>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</si>
  <si>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</si>
  <si>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</si>
  <si>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</si>
  <si>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</si>
  <si>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</si>
  <si>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</si>
  <si>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</si>
  <si>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</si>
  <si>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</si>
  <si>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</si>
  <si>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</si>
  <si>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</si>
  <si>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</si>
  <si>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</si>
  <si>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</si>
  <si>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</si>
  <si>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</si>
  <si>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</si>
  <si>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</si>
  <si>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</si>
  <si>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</si>
  <si>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</si>
  <si>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</si>
  <si>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</si>
  <si>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</si>
  <si>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</si>
  <si>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</si>
  <si>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</si>
  <si>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</si>
  <si>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</si>
  <si>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</si>
  <si>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</si>
  <si>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</si>
  <si>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</si>
  <si>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</si>
  <si>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</si>
  <si>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</si>
  <si>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</si>
  <si>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</si>
  <si>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</si>
  <si>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</si>
  <si>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</si>
  <si>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</si>
  <si>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</si>
  <si>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</si>
  <si>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</si>
  <si>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</si>
  <si>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</si>
  <si>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</si>
  <si>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</si>
  <si>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</si>
  <si>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</si>
  <si>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</si>
  <si>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</si>
  <si>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</si>
  <si>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</si>
  <si>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</si>
  <si>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</si>
  <si>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</si>
  <si>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</si>
  <si>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</si>
  <si>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</si>
  <si>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</si>
  <si>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</si>
  <si>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</si>
  <si>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</si>
  <si>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</si>
  <si>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</si>
  <si>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</si>
  <si>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</si>
  <si>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</si>
  <si>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</si>
  <si>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</si>
  <si>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</si>
  <si>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</si>
  <si>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</si>
  <si>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</si>
  <si>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</si>
  <si>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</si>
  <si>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</si>
  <si>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</si>
  <si>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</si>
  <si>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</si>
  <si>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</si>
  <si>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</si>
  <si>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</si>
  <si>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</si>
  <si>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</si>
  <si>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</si>
  <si>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</si>
  <si>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</si>
  <si>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</si>
  <si>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</si>
  <si>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</si>
  <si>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</si>
  <si>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</si>
  <si>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</si>
  <si>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</si>
  <si>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</si>
  <si>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</si>
  <si>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</si>
  <si>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</si>
  <si>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</si>
  <si>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</si>
  <si>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</si>
  <si>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</si>
  <si>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</si>
  <si>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</si>
  <si>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</si>
  <si>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</si>
  <si>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</si>
  <si>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</si>
  <si>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</si>
  <si>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</si>
  <si>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</si>
  <si>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</si>
  <si>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</si>
  <si>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</si>
  <si>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</si>
  <si>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</si>
  <si>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</si>
  <si>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</si>
  <si>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</si>
  <si>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</si>
  <si>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</si>
  <si>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</si>
  <si>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</si>
  <si>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</si>
  <si>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</si>
  <si>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</si>
  <si>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</si>
  <si>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</si>
  <si>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</si>
  <si>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</si>
  <si>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</si>
  <si>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</si>
  <si>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</si>
  <si>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</si>
  <si>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</si>
  <si>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</si>
  <si>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</si>
  <si>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</si>
  <si>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</si>
  <si>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</si>
  <si>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</si>
  <si>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</si>
  <si>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</si>
  <si>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</si>
  <si>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</si>
  <si>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</si>
  <si>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</si>
  <si>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</si>
  <si>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</si>
  <si>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</si>
  <si>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</si>
  <si>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</si>
  <si>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</si>
  <si>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</si>
  <si>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</si>
  <si>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</si>
  <si>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</si>
  <si>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</si>
  <si>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</si>
  <si>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</si>
  <si>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</si>
  <si>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</si>
  <si>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</si>
  <si>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</si>
  <si>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</si>
  <si>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</si>
  <si>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</si>
  <si>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</si>
  <si>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</si>
  <si>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</si>
  <si>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</si>
  <si>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</si>
  <si>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</si>
  <si>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</si>
  <si>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</si>
  <si>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</si>
  <si>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</si>
  <si>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</si>
  <si>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</si>
  <si>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</si>
  <si>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</si>
  <si>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</si>
  <si>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</si>
  <si>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</si>
  <si>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</si>
  <si>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</si>
  <si>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</si>
  <si>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</si>
  <si>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</si>
  <si>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</si>
  <si>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</si>
  <si>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</si>
  <si>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</si>
  <si>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</si>
  <si>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</si>
  <si>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</si>
  <si>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</si>
  <si>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</si>
  <si>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</si>
  <si>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</si>
  <si>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</si>
  <si>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</si>
  <si>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</si>
  <si>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</si>
  <si>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</si>
  <si>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</si>
  <si>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</si>
  <si>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</si>
  <si>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</si>
  <si>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</si>
  <si>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</si>
  <si>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</si>
  <si>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</si>
  <si>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</si>
  <si>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</si>
  <si>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</si>
  <si>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</si>
  <si>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</si>
  <si>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</si>
  <si>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</si>
  <si>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</si>
  <si>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</si>
  <si>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</si>
  <si>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</si>
  <si>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</si>
  <si>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</si>
  <si>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</si>
  <si>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</si>
  <si>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</si>
  <si>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</si>
  <si>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</si>
  <si>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</si>
  <si>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</si>
  <si>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</si>
  <si>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</si>
  <si>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</si>
  <si>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</si>
  <si>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</si>
  <si>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</si>
  <si>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</si>
  <si>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</si>
  <si>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</si>
  <si>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</si>
  <si>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</si>
  <si>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</si>
  <si>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</si>
  <si>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</si>
  <si>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</si>
  <si>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</si>
  <si>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</si>
  <si>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</si>
  <si>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</si>
  <si>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</si>
  <si>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</si>
  <si>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</si>
  <si>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</si>
  <si>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</si>
  <si>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</si>
  <si>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</si>
  <si>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</si>
  <si>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</si>
  <si>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</si>
  <si>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</si>
  <si>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</si>
  <si>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</si>
  <si>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</si>
  <si>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</si>
  <si>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</si>
  <si>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</si>
  <si>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</si>
  <si>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</si>
  <si>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</si>
  <si>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</si>
  <si>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</si>
  <si>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</si>
  <si>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</si>
  <si>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</si>
  <si>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</si>
  <si>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</si>
  <si>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</si>
  <si>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</si>
  <si>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</si>
  <si>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</si>
  <si>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</si>
  <si>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</si>
  <si>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</si>
  <si>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</si>
  <si>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</si>
  <si>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</si>
  <si>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</si>
  <si>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</si>
  <si>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</si>
  <si>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</si>
  <si>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</si>
  <si>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</si>
  <si>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</si>
  <si>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</si>
  <si>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</si>
  <si>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</si>
  <si>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</si>
  <si>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</si>
  <si>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</si>
  <si>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</si>
  <si>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</si>
  <si>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</si>
  <si>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</si>
  <si>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</si>
  <si>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</si>
  <si>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</si>
  <si>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</si>
  <si>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</si>
  <si>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</si>
  <si>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</si>
  <si>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</si>
  <si>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</si>
  <si>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</si>
  <si>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</si>
  <si>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</si>
  <si>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</si>
  <si>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</si>
  <si>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</si>
  <si>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</si>
  <si>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</si>
  <si>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</si>
  <si>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</si>
  <si>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</si>
  <si>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</si>
  <si>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</si>
  <si>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</si>
  <si>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</si>
  <si>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</si>
  <si>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</si>
  <si>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</si>
  <si>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</si>
  <si>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</si>
  <si>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</si>
  <si>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</si>
  <si>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</si>
  <si>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</si>
  <si>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</si>
  <si>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</si>
  <si>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</si>
  <si>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</si>
  <si>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</si>
  <si>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</si>
  <si>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</si>
  <si>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</si>
  <si>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</si>
  <si>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</si>
  <si>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</si>
  <si>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</si>
  <si>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</si>
  <si>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</si>
  <si>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</si>
  <si>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</si>
  <si>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</si>
  <si>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</si>
  <si>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</si>
  <si>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</si>
  <si>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</si>
  <si>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</si>
  <si>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</si>
  <si>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</si>
  <si>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</si>
  <si>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</si>
  <si>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</si>
  <si>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</si>
  <si>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</si>
  <si>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</si>
  <si>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</si>
  <si>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</si>
  <si>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</si>
  <si>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</si>
  <si>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</si>
  <si>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</si>
  <si>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</si>
  <si>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</si>
  <si>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</si>
  <si>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</si>
  <si>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</si>
  <si>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</si>
  <si>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</si>
  <si>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</si>
  <si>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</si>
  <si>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</si>
  <si>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</si>
  <si>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</si>
  <si>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</si>
  <si>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</si>
  <si>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</si>
  <si>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</si>
  <si>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</si>
  <si>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</si>
  <si>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</si>
  <si>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</si>
  <si>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</si>
  <si>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</si>
  <si>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</si>
  <si>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</si>
  <si>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</si>
  <si>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</si>
  <si>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</si>
  <si>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</si>
  <si>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</si>
  <si>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</si>
  <si>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</si>
  <si>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</si>
  <si>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</si>
  <si>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</si>
  <si>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</si>
  <si>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</si>
  <si>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</si>
  <si>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</si>
  <si>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</si>
  <si>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</si>
  <si>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</si>
  <si>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</si>
  <si>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</si>
  <si>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</si>
  <si>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</si>
  <si>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</si>
  <si>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</si>
  <si>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</si>
  <si>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</si>
  <si>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</si>
  <si>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</si>
  <si>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</si>
  <si>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</si>
  <si>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</si>
  <si>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</si>
  <si>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</si>
  <si>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</si>
  <si>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</si>
  <si>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</si>
  <si>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</si>
  <si>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</si>
  <si>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</si>
  <si>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</si>
  <si>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</si>
  <si>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</si>
  <si>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</si>
  <si>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</si>
  <si>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</si>
  <si>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</si>
  <si>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</si>
  <si>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</si>
  <si>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</si>
  <si>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</si>
  <si>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</si>
  <si>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</si>
  <si>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</si>
  <si>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</si>
  <si>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</si>
  <si>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</si>
  <si>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</si>
  <si>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</si>
  <si>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</si>
  <si>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</si>
  <si>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</si>
  <si>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</si>
  <si>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</si>
  <si>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</si>
  <si>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</si>
  <si>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</si>
  <si>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</si>
  <si>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</si>
  <si>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</si>
  <si>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</si>
  <si>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</si>
  <si>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</si>
  <si>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</si>
  <si>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</si>
  <si>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</si>
  <si>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</si>
  <si>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</si>
  <si>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</si>
  <si>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</si>
  <si>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</si>
  <si>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</si>
  <si>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</si>
  <si>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</si>
  <si>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</si>
  <si>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</si>
  <si>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</si>
  <si>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</si>
  <si>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</si>
  <si>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</si>
  <si>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</si>
  <si>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</si>
  <si>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</si>
  <si>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</si>
  <si>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</si>
  <si>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</si>
  <si>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</si>
  <si>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</si>
  <si>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</si>
  <si>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</si>
  <si>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</si>
  <si>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</si>
  <si>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</si>
  <si>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</si>
  <si>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</si>
  <si>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</si>
  <si>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</si>
  <si>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</si>
  <si>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</si>
  <si>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</si>
  <si>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</si>
  <si>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</si>
  <si>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</si>
  <si>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</si>
  <si>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</si>
  <si>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</si>
  <si>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</si>
  <si>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</si>
  <si>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</si>
  <si>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</si>
  <si>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</si>
  <si>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</si>
  <si>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</si>
  <si>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</si>
  <si>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</si>
  <si>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</si>
  <si>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</si>
  <si>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</si>
  <si>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</si>
  <si>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</si>
  <si>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</si>
  <si>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</si>
  <si>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</si>
  <si>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</si>
  <si>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</si>
  <si>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</si>
  <si>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</si>
  <si>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</si>
  <si>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</si>
  <si>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</si>
  <si>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</si>
  <si>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</si>
  <si>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</si>
  <si>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</si>
  <si>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</si>
  <si>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</si>
  <si>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</si>
  <si>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</si>
  <si>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</si>
  <si>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</si>
  <si>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</si>
  <si>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</si>
  <si>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</si>
  <si>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</si>
  <si>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</si>
  <si>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</si>
  <si>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</si>
  <si>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</si>
  <si>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</si>
  <si>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</si>
  <si>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</si>
  <si>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</si>
  <si>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</si>
  <si>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</si>
  <si>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</si>
  <si>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</si>
  <si>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</si>
  <si>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</si>
  <si>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</si>
  <si>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</si>
  <si>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</si>
  <si>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</si>
  <si>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</si>
  <si>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</si>
  <si>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</si>
  <si>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</si>
  <si>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</si>
  <si>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</si>
  <si>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</si>
  <si>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</si>
  <si>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</si>
  <si>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</si>
  <si>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</si>
  <si>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</si>
  <si>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</si>
  <si>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</si>
  <si>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</si>
  <si>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</si>
  <si>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</si>
  <si>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</si>
  <si>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</si>
  <si>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</si>
  <si>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</si>
  <si>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</si>
  <si>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</si>
  <si>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</si>
  <si>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</si>
  <si>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</si>
  <si>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</si>
  <si>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</si>
  <si>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</si>
  <si>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</si>
  <si>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</si>
  <si>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</si>
  <si>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</si>
  <si>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</si>
  <si>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</si>
  <si>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</si>
  <si>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</si>
  <si>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</si>
  <si>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</si>
  <si>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</si>
  <si>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</si>
  <si>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</si>
  <si>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</si>
  <si>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</si>
  <si>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</si>
  <si>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</si>
  <si>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</si>
  <si>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</si>
  <si>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</si>
  <si>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</si>
  <si>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</si>
  <si>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</si>
  <si>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</si>
  <si>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</si>
  <si>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</si>
  <si>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</si>
  <si>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</si>
  <si>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</si>
  <si>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</si>
  <si>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</si>
  <si>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</si>
  <si>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</si>
  <si>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</si>
  <si>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</si>
  <si>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</si>
  <si>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</si>
  <si>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</si>
  <si>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</si>
  <si>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</si>
  <si>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</si>
  <si>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</si>
  <si>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</si>
  <si>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</si>
  <si>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</si>
  <si>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</si>
  <si>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</si>
  <si>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</si>
  <si>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</si>
  <si>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</si>
  <si>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</si>
  <si>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</si>
  <si>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</si>
  <si>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</si>
  <si>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</si>
  <si>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</si>
  <si>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</si>
  <si>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</si>
  <si>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</si>
  <si>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</si>
  <si>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</si>
  <si>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</si>
  <si>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</si>
  <si>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</si>
  <si>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</si>
  <si>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</si>
  <si>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</si>
  <si>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</si>
  <si>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</si>
  <si>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</si>
  <si>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</si>
  <si>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</si>
  <si>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</si>
  <si>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</si>
  <si>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</si>
  <si>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</si>
  <si>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</si>
  <si>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</si>
  <si>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</si>
  <si>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</si>
  <si>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</si>
  <si>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</si>
  <si>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</si>
  <si>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</si>
  <si>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</si>
  <si>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</si>
  <si>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</si>
  <si>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</si>
  <si>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</si>
  <si>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</si>
  <si>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</si>
  <si>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</si>
  <si>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</si>
  <si>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</si>
  <si>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</si>
  <si>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</si>
  <si>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</si>
  <si>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</si>
  <si>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</si>
  <si>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</si>
  <si>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</si>
  <si>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</si>
  <si>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</si>
  <si>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</si>
  <si>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</si>
  <si>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</si>
  <si>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</si>
  <si>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</si>
  <si>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</si>
  <si>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</si>
  <si>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</si>
  <si>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</si>
  <si>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</si>
  <si>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</si>
  <si>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</si>
  <si>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</si>
  <si>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</si>
  <si>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</si>
  <si>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</si>
  <si>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</si>
  <si>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</si>
  <si>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</si>
  <si>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</si>
  <si>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</si>
  <si>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</si>
  <si>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</si>
  <si>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</si>
  <si>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</si>
  <si>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</si>
  <si>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</si>
  <si>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</si>
  <si>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</si>
  <si>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</si>
  <si>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</si>
  <si>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</si>
  <si>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</si>
  <si>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</si>
  <si>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</si>
  <si>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</si>
  <si>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</si>
  <si>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</si>
  <si>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</si>
  <si>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</si>
  <si>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</si>
  <si>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</si>
  <si>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</si>
  <si>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</si>
  <si>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</si>
  <si>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</si>
  <si>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</si>
  <si>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</si>
  <si>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</si>
  <si>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</si>
  <si>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</si>
  <si>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</si>
  <si>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</si>
  <si>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</si>
  <si>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</si>
  <si>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</si>
  <si>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</si>
  <si>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</si>
  <si>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</si>
  <si>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</si>
  <si>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</si>
  <si>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</si>
  <si>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</si>
  <si>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</si>
  <si>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</si>
  <si>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</si>
  <si>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</si>
  <si>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</si>
  <si>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</si>
  <si>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</si>
  <si>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</si>
  <si>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</si>
  <si>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</si>
  <si>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</si>
  <si>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</si>
  <si>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</si>
  <si>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</si>
  <si>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</si>
  <si>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</si>
  <si>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</si>
  <si>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</si>
  <si>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</si>
  <si>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</si>
  <si>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</si>
  <si>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</si>
  <si>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</si>
  <si>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</si>
  <si>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</si>
  <si>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</si>
  <si>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</si>
  <si>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</si>
  <si>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</si>
  <si>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</si>
  <si>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</si>
  <si>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</si>
  <si>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</si>
  <si>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</si>
  <si>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</si>
  <si>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</si>
  <si>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</si>
  <si>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</si>
  <si>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</si>
  <si>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</si>
  <si>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</si>
  <si>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</si>
  <si>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</si>
  <si>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</si>
  <si>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</si>
  <si>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</si>
  <si>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</si>
  <si>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</si>
  <si>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</si>
  <si>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</si>
  <si>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</si>
  <si>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</si>
  <si>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</si>
  <si>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</si>
  <si>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</si>
  <si>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</si>
  <si>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</si>
  <si>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</si>
  <si>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</si>
  <si>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</si>
  <si>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</si>
  <si>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</si>
  <si>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</si>
  <si>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</si>
  <si>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</si>
  <si>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</si>
  <si>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</si>
  <si>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</si>
  <si>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</si>
  <si>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</si>
  <si>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</si>
  <si>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</si>
  <si>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</si>
  <si>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</si>
  <si>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</si>
  <si>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</si>
  <si>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</si>
  <si>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</si>
  <si>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</si>
  <si>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</si>
  <si>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</si>
  <si>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</si>
  <si>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</si>
  <si>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</si>
  <si>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</si>
  <si>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</si>
  <si>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</si>
  <si>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</si>
  <si>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</si>
  <si>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</si>
  <si>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</si>
  <si>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</si>
  <si>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</si>
  <si>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</si>
  <si>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</si>
  <si>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</si>
  <si>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</si>
  <si>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</si>
  <si>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</si>
  <si>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</si>
  <si>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</si>
  <si>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</si>
  <si>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</si>
  <si>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</si>
  <si>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</si>
  <si>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</si>
  <si>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</si>
  <si>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</si>
  <si>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</si>
  <si>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</si>
  <si>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</si>
  <si>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</si>
  <si>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</si>
  <si>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</si>
  <si>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</si>
  <si>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</si>
  <si>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</si>
  <si>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</si>
  <si>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</si>
  <si>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</si>
  <si>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</si>
  <si>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</si>
  <si>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</si>
  <si>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</si>
  <si>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</si>
  <si>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</si>
  <si>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</si>
  <si>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</si>
  <si>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</si>
  <si>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</si>
  <si>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</si>
  <si>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</si>
  <si>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</si>
  <si>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</si>
  <si>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</si>
  <si>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</si>
  <si>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</si>
  <si>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</si>
  <si>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</si>
  <si>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</si>
  <si>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</si>
  <si>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</si>
  <si>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</si>
  <si>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</si>
  <si>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</si>
  <si>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</si>
  <si>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</si>
  <si>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</si>
  <si>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</si>
  <si>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</si>
  <si>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</si>
  <si>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</si>
  <si>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</si>
  <si>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</si>
  <si>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</si>
  <si>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</si>
  <si>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</si>
  <si>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</si>
  <si>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</si>
  <si>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</si>
  <si>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</si>
  <si>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</si>
  <si>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</si>
  <si>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</si>
  <si>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</si>
  <si>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</si>
  <si>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</si>
  <si>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</si>
  <si>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</si>
  <si>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</si>
  <si>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</si>
  <si>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</si>
  <si>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</si>
  <si>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</si>
  <si>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</si>
  <si>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</si>
  <si>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</si>
  <si>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</si>
  <si>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</si>
  <si>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</si>
  <si>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</si>
  <si>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</si>
  <si>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</si>
  <si>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</si>
  <si>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</si>
  <si>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</si>
  <si>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</si>
  <si>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</si>
  <si>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</si>
  <si>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</si>
  <si>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</si>
  <si>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</si>
  <si>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</si>
  <si>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</si>
  <si>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</si>
  <si>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</si>
  <si>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</si>
  <si>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</si>
  <si>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</si>
  <si>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</si>
  <si>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</si>
  <si>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</si>
  <si>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</si>
  <si>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</si>
  <si>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</si>
  <si>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</si>
  <si>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</si>
  <si>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</si>
  <si>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</si>
  <si>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</si>
  <si>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</si>
  <si>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</si>
  <si>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</si>
  <si>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</si>
  <si>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</si>
  <si>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</si>
  <si>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</si>
  <si>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</si>
  <si>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</si>
  <si>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</si>
  <si>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</si>
  <si>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</si>
  <si>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</si>
  <si>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</si>
  <si>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</si>
  <si>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</si>
  <si>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</si>
  <si>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</si>
  <si>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</si>
  <si>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</si>
  <si>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</si>
  <si>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</si>
  <si>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</si>
  <si>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</si>
  <si>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</si>
  <si>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</si>
  <si>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</si>
  <si>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</si>
  <si>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</si>
  <si>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</si>
  <si>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</si>
  <si>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</si>
  <si>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</si>
  <si>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</si>
  <si>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</si>
  <si>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</si>
  <si>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</si>
  <si>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</si>
  <si>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</si>
  <si>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</si>
  <si>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</si>
  <si>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</si>
  <si>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</si>
  <si>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</si>
  <si>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</si>
  <si>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</si>
  <si>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</si>
  <si>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</si>
  <si>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</si>
  <si>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</si>
  <si>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</si>
  <si>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</si>
  <si>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</si>
  <si>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</si>
  <si>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</si>
  <si>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</si>
  <si>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</si>
  <si>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</si>
  <si>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</si>
  <si>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</si>
  <si>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</si>
  <si>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</si>
  <si>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</si>
  <si>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</si>
  <si>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</si>
  <si>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</si>
  <si>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</si>
  <si>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</si>
  <si>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</si>
  <si>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</si>
  <si>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</si>
  <si>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</si>
  <si>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</si>
  <si>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</si>
  <si>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</si>
  <si>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</si>
  <si>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</si>
  <si>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</si>
  <si>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</si>
  <si>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</si>
  <si>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</si>
  <si>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</si>
  <si>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</si>
  <si>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</si>
  <si>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</si>
  <si>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</si>
  <si>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</si>
  <si>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</si>
  <si>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</si>
  <si>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</si>
  <si>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</si>
  <si>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</si>
  <si>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</si>
  <si>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</si>
  <si>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</si>
  <si>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</si>
  <si>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</si>
  <si>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</si>
  <si>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</si>
  <si>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</si>
  <si>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</si>
  <si>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</si>
  <si>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</si>
  <si>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</si>
  <si>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</si>
  <si>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</si>
  <si>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</si>
  <si>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</si>
  <si>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</si>
  <si>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</si>
  <si>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</si>
  <si>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</si>
  <si>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</si>
  <si>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</si>
  <si>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</si>
  <si>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</si>
  <si>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</si>
  <si>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</si>
  <si>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</si>
  <si>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</si>
  <si>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</si>
  <si>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</si>
  <si>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</si>
  <si>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</si>
  <si>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</si>
  <si>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</si>
  <si>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</si>
  <si>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</si>
  <si>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</si>
  <si>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</si>
  <si>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</si>
  <si>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</si>
  <si>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</si>
  <si>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</si>
  <si>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</si>
  <si>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</si>
  <si>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</si>
  <si>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</si>
  <si>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</si>
  <si>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</si>
  <si>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</si>
  <si>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</si>
  <si>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</si>
  <si>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</si>
  <si>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</si>
  <si>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</si>
  <si>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</si>
  <si>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</si>
  <si>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</si>
  <si>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</si>
  <si>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</si>
  <si>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</si>
  <si>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</si>
  <si>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</si>
  <si>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</si>
  <si>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</si>
  <si>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</si>
  <si>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</si>
  <si>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</si>
  <si>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</si>
  <si>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</si>
  <si>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</si>
  <si>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</si>
  <si>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</si>
  <si>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</si>
  <si>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</si>
  <si>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</si>
  <si>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</si>
  <si>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</si>
  <si>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</si>
  <si>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</si>
  <si>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</si>
  <si>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</si>
  <si>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</si>
  <si>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</si>
  <si>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</si>
  <si>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</si>
  <si>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</si>
  <si>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</si>
  <si>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</si>
  <si>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</si>
  <si>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</si>
  <si>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</si>
  <si>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</si>
  <si>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</si>
  <si>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</si>
  <si>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</si>
  <si>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</si>
  <si>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</si>
  <si>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</si>
  <si>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</si>
  <si>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</si>
  <si>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</si>
  <si>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</si>
  <si>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</si>
  <si>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</si>
  <si>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</si>
  <si>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</si>
  <si>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</si>
  <si>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</si>
  <si>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</si>
  <si>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</si>
  <si>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</si>
  <si>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</si>
  <si>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</si>
  <si>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</si>
  <si>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</si>
  <si>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</si>
  <si>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</si>
  <si>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</si>
  <si>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</si>
  <si>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</si>
  <si>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</si>
  <si>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</si>
  <si>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</si>
  <si>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</si>
  <si>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</si>
  <si>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</si>
  <si>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</si>
  <si>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</si>
  <si>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</si>
  <si>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</si>
  <si>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</si>
  <si>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</si>
  <si>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</si>
  <si>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</si>
  <si>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</si>
  <si>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</si>
  <si>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</si>
  <si>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</si>
  <si>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</si>
  <si>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</si>
  <si>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</si>
  <si>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</si>
  <si>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</si>
  <si>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</si>
  <si>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</si>
  <si>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</si>
  <si>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</si>
  <si>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</si>
  <si>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</si>
  <si>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</si>
  <si>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</si>
  <si>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</si>
  <si>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</si>
  <si>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</si>
  <si>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</si>
  <si>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</si>
  <si>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</si>
  <si>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</si>
  <si>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</si>
  <si>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</si>
  <si>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</si>
  <si>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</si>
  <si>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</si>
  <si>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</si>
  <si>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</si>
  <si>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</si>
  <si>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</si>
  <si>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</si>
  <si>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</si>
  <si>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</si>
  <si>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</si>
  <si>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</si>
  <si>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</si>
  <si>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</si>
  <si>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</si>
  <si>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</si>
  <si>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</si>
  <si>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</si>
  <si>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</si>
  <si>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</si>
  <si>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</si>
  <si>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</si>
  <si>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</si>
  <si>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</si>
  <si>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</si>
  <si>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</si>
  <si>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</si>
  <si>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</si>
  <si>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</si>
  <si>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</si>
  <si>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</si>
  <si>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</si>
  <si>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</si>
  <si>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</si>
  <si>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</si>
  <si>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</si>
  <si>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</si>
  <si>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</si>
  <si>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</si>
  <si>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</si>
  <si>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</si>
  <si>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</si>
  <si>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</si>
  <si>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</si>
  <si>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</si>
  <si>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</si>
  <si>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</si>
  <si>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</si>
  <si>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</si>
  <si>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</si>
  <si>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</si>
  <si>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</si>
  <si>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</si>
  <si>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</si>
  <si>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</si>
  <si>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</si>
  <si>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</si>
  <si>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</si>
  <si>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</si>
  <si>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</si>
  <si>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</si>
  <si>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</si>
  <si>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</si>
  <si>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</si>
  <si>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</si>
  <si>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</si>
  <si>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</si>
  <si>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</si>
  <si>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</si>
  <si>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</si>
  <si>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</si>
  <si>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</si>
  <si>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</si>
  <si>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</si>
  <si>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</si>
  <si>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</si>
  <si>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</si>
  <si>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</si>
  <si>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</si>
  <si>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</si>
  <si>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</si>
  <si>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</si>
  <si>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</si>
  <si>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</si>
  <si>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</si>
  <si>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</si>
  <si>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</si>
  <si>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</si>
  <si>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</si>
  <si>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</si>
  <si>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</si>
  <si>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</si>
  <si>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</si>
  <si>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</si>
  <si>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</si>
  <si>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</si>
  <si>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</si>
  <si>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</si>
  <si>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</si>
  <si>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</si>
  <si>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</si>
  <si>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</si>
  <si>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</si>
  <si>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</si>
  <si>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</si>
  <si>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</si>
  <si>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</si>
  <si>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</si>
  <si>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</si>
  <si>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</si>
  <si>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</si>
  <si>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</si>
  <si>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</si>
  <si>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</si>
  <si>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</si>
  <si>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</si>
  <si>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</si>
  <si>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</si>
  <si>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</si>
  <si>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</si>
  <si>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</si>
  <si>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</si>
  <si>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</si>
  <si>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</si>
  <si>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</si>
  <si>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</si>
  <si>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</si>
  <si>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</si>
  <si>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</si>
  <si>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</si>
  <si>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</si>
  <si>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</si>
  <si>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</si>
  <si>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</si>
  <si>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</si>
  <si>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</si>
  <si>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</si>
  <si>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</si>
  <si>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</si>
  <si>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</si>
  <si>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</si>
  <si>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</si>
  <si>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</si>
  <si>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</si>
  <si>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</si>
  <si>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</si>
  <si>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</si>
  <si>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</si>
  <si>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</si>
  <si>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</si>
  <si>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</si>
  <si>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</si>
  <si>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</si>
  <si>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</si>
  <si>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</si>
  <si>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</si>
  <si>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</si>
  <si>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</si>
  <si>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</si>
  <si>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</si>
  <si>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</si>
  <si>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</si>
  <si>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</si>
  <si>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</si>
  <si>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</si>
  <si>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</si>
  <si>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</si>
  <si>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</si>
  <si>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</si>
  <si>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</si>
  <si>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</si>
  <si>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</si>
  <si>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</si>
  <si>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</si>
  <si>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</si>
  <si>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</si>
  <si>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</si>
  <si>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</si>
  <si>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</si>
  <si>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</si>
  <si>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</si>
  <si>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</si>
  <si>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</si>
  <si>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</si>
  <si>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</si>
  <si>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</si>
  <si>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</si>
  <si>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</si>
  <si>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</si>
  <si>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</si>
  <si>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</si>
  <si>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</si>
  <si>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</si>
  <si>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</si>
  <si>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</si>
  <si>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</si>
  <si>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</si>
  <si>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</si>
  <si>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</si>
  <si>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</si>
  <si>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</si>
  <si>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</si>
  <si>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</si>
  <si>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</si>
  <si>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</si>
  <si>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</si>
  <si>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</si>
  <si>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</si>
  <si>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</si>
  <si>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</si>
  <si>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</si>
  <si>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</si>
  <si>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</si>
  <si>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</si>
  <si>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</si>
  <si>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</si>
  <si>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</si>
  <si>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</si>
  <si>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</si>
  <si>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</si>
  <si>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</si>
  <si>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</si>
  <si>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</si>
  <si>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</si>
  <si>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</si>
  <si>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</si>
  <si>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</si>
  <si>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</si>
  <si>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</si>
  <si>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</si>
  <si>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</si>
  <si>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</si>
  <si>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</si>
  <si>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</si>
  <si>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</si>
  <si>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</si>
  <si>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</si>
  <si>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</si>
  <si>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</si>
  <si>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</si>
  <si>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</si>
  <si>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</si>
  <si>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</si>
  <si>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</si>
  <si>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</si>
  <si>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</si>
  <si>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</si>
  <si>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</si>
  <si>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</si>
  <si>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</si>
  <si>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</si>
  <si>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</si>
  <si>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</si>
  <si>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</si>
  <si>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</si>
  <si>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</si>
  <si>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</si>
  <si>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</si>
  <si>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</si>
  <si>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</si>
  <si>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</si>
  <si>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</si>
  <si>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</si>
  <si>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</si>
  <si>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</si>
  <si>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</si>
  <si>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</si>
  <si>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</si>
  <si>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</si>
  <si>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</si>
  <si>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</si>
  <si>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</si>
  <si>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</si>
  <si>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</si>
  <si>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</si>
  <si>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</si>
  <si>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</si>
  <si>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</si>
  <si>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</si>
  <si>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</si>
  <si>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</si>
  <si>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</si>
  <si>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</si>
  <si>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</si>
  <si>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</si>
  <si>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</si>
  <si>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</si>
  <si>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</si>
  <si>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</si>
  <si>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</si>
  <si>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</si>
  <si>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</si>
  <si>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</si>
  <si>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</si>
  <si>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</si>
  <si>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</si>
  <si>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</si>
  <si>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</si>
  <si>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</si>
  <si>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</si>
  <si>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</si>
  <si>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</si>
  <si>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</si>
  <si>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</si>
  <si>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</si>
  <si>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</si>
  <si>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</si>
  <si>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</si>
  <si>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</si>
  <si>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</si>
  <si>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</si>
  <si>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</si>
  <si>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</si>
  <si>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</si>
  <si>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</si>
  <si>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</si>
  <si>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</si>
  <si>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</si>
  <si>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</si>
  <si>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</si>
  <si>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</si>
  <si>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</si>
  <si>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</si>
  <si>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</si>
  <si>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</si>
  <si>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</si>
  <si>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</si>
  <si>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</si>
  <si>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</si>
  <si>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</si>
  <si>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</si>
  <si>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</si>
  <si>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</si>
  <si>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</si>
  <si>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</si>
  <si>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</si>
  <si>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</si>
  <si>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</si>
  <si>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</si>
  <si>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</si>
  <si>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</si>
  <si>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</si>
  <si>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</si>
  <si>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</si>
  <si>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</si>
  <si>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</si>
  <si>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</si>
  <si>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</si>
  <si>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</si>
  <si>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</si>
  <si>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</si>
  <si>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</si>
  <si>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</si>
  <si>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</si>
  <si>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</si>
  <si>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</si>
  <si>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</si>
  <si>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</si>
  <si>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</si>
  <si>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</si>
  <si>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</si>
  <si>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</si>
  <si>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</si>
  <si>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</si>
  <si>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</si>
  <si>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</si>
  <si>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</si>
  <si>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</si>
  <si>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</si>
  <si>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</si>
  <si>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</si>
  <si>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</si>
  <si>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</si>
  <si>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</si>
  <si>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</si>
  <si>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</si>
  <si>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</si>
  <si>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</si>
  <si>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</si>
  <si>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</si>
  <si>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</si>
  <si>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</si>
  <si>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</si>
  <si>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</si>
  <si>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</si>
  <si>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</si>
  <si>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</si>
  <si>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</si>
  <si>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</si>
  <si>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</si>
  <si>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</si>
  <si>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</si>
  <si>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</si>
  <si>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</si>
  <si>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</si>
  <si>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</si>
  <si>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</si>
  <si>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</si>
  <si>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</si>
  <si>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</si>
  <si>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</si>
  <si>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</si>
  <si>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</si>
  <si>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</si>
  <si>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</si>
  <si>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</si>
  <si>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</si>
  <si>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</si>
  <si>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</si>
  <si>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</si>
  <si>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</si>
  <si>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</si>
  <si>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</si>
  <si>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</si>
  <si>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</si>
  <si>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</si>
  <si>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</si>
  <si>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</si>
  <si>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</si>
  <si>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</si>
  <si>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</si>
  <si>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</si>
  <si>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</si>
  <si>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</si>
  <si>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</si>
  <si>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</si>
  <si>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</si>
  <si>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</si>
  <si>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</si>
  <si>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</si>
  <si>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</si>
  <si>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</si>
  <si>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</si>
  <si>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</si>
  <si>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</si>
  <si>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</si>
  <si>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</si>
  <si>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</si>
  <si>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</si>
  <si>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</si>
  <si>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</si>
  <si>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</si>
  <si>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</si>
  <si>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</si>
  <si>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</si>
  <si>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</si>
  <si>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</si>
  <si>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</si>
  <si>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</si>
  <si>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</si>
  <si>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</si>
  <si>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</si>
  <si>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</si>
  <si>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</si>
  <si>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</si>
  <si>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</si>
  <si>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</si>
  <si>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</si>
  <si>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</si>
  <si>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</si>
  <si>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</si>
  <si>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</si>
  <si>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</si>
  <si>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</si>
  <si>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</si>
  <si>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</si>
  <si>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</si>
  <si>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</si>
  <si>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</si>
  <si>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</si>
  <si>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</si>
  <si>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</si>
  <si>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</si>
  <si>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</si>
  <si>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</si>
  <si>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</si>
  <si>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</si>
  <si>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</si>
  <si>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</si>
  <si>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</si>
  <si>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</si>
  <si>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</si>
  <si>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</si>
  <si>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</si>
  <si>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</si>
  <si>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</si>
  <si>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</si>
  <si>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</si>
  <si>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</si>
  <si>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</si>
  <si>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</si>
  <si>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</si>
  <si>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</si>
  <si>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</si>
  <si>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</si>
  <si>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</si>
  <si>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</si>
  <si>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</si>
  <si>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</si>
  <si>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</si>
  <si>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</si>
  <si>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</si>
  <si>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</si>
  <si>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</si>
  <si>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</si>
  <si>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</si>
  <si>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</si>
  <si>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</si>
  <si>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</si>
  <si>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</si>
  <si>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</si>
  <si>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</si>
  <si>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</si>
  <si>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</si>
  <si>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</si>
  <si>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</si>
  <si>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</si>
  <si>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</si>
  <si>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</si>
  <si>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</si>
  <si>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</si>
  <si>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</si>
  <si>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</si>
  <si>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</si>
  <si>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</si>
  <si>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</si>
  <si>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</si>
  <si>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</si>
  <si>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</si>
  <si>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</si>
  <si>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</si>
  <si>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</si>
  <si>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</si>
  <si>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</si>
  <si>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</si>
  <si>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</si>
  <si>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</si>
  <si>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</si>
  <si>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</si>
  <si>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</si>
  <si>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</si>
  <si>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</si>
  <si>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</si>
  <si>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</si>
  <si>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</si>
  <si>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</si>
  <si>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</si>
  <si>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</si>
  <si>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</si>
  <si>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</si>
  <si>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</si>
  <si>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</si>
  <si>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</si>
  <si>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</si>
  <si>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</si>
  <si>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</si>
  <si>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</si>
  <si>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</si>
  <si>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</si>
  <si>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</si>
  <si>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</si>
  <si>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</si>
  <si>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</si>
  <si>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</si>
  <si>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</si>
  <si>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</si>
  <si>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</si>
  <si>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</si>
  <si>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</si>
  <si>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</si>
  <si>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</si>
  <si>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</si>
  <si>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</si>
  <si>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</si>
  <si>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</si>
  <si>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</si>
  <si>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</si>
  <si>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</si>
  <si>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</si>
  <si>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</si>
  <si>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</si>
  <si>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</si>
  <si>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</si>
  <si>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</si>
  <si>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</si>
  <si>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</si>
  <si>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</si>
  <si>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</si>
  <si>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</si>
  <si>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</si>
  <si>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</si>
  <si>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</si>
  <si>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</si>
  <si>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</si>
  <si>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</si>
  <si>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</si>
  <si>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</si>
  <si>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</si>
  <si>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</si>
  <si>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</si>
  <si>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</si>
  <si>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</si>
  <si>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</si>
  <si>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</si>
  <si>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</si>
  <si>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</si>
  <si>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</si>
  <si>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</si>
  <si>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</si>
  <si>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</si>
  <si>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</si>
  <si>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</si>
  <si>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</si>
  <si>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</si>
  <si>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</si>
  <si>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</si>
  <si>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</si>
  <si>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</si>
  <si>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</si>
  <si>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</si>
  <si>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</si>
  <si>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</si>
  <si>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</si>
  <si>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</si>
  <si>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</si>
  <si>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</si>
  <si>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</si>
  <si>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</si>
  <si>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</si>
  <si>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</si>
  <si>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</si>
  <si>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</si>
  <si>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</si>
  <si>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</si>
  <si>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</si>
  <si>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</si>
  <si>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</si>
  <si>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</si>
  <si>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</si>
  <si>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</si>
  <si>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</si>
  <si>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</si>
  <si>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</si>
  <si>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</si>
  <si>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</si>
  <si>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</si>
  <si>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</si>
  <si>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</si>
  <si>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</si>
  <si>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</si>
  <si>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</si>
  <si>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</si>
  <si>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</si>
  <si>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</si>
  <si>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</si>
  <si>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</si>
  <si>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</si>
  <si>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</si>
  <si>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</si>
  <si>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</si>
  <si>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</si>
  <si>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</si>
  <si>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</si>
  <si>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</si>
  <si>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</si>
  <si>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</si>
  <si>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</si>
  <si>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</si>
  <si>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</si>
  <si>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</si>
  <si>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</si>
  <si>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</si>
  <si>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</si>
  <si>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</si>
  <si>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</si>
  <si>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</si>
  <si>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</si>
  <si>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</si>
  <si>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</si>
  <si>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</si>
  <si>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</si>
  <si>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</si>
  <si>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</si>
  <si>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</si>
  <si>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</si>
  <si>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</si>
  <si>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</si>
  <si>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</si>
  <si>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</si>
  <si>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</si>
  <si>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</si>
  <si>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</si>
  <si>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</si>
  <si>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</si>
  <si>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</si>
  <si>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</si>
  <si>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</si>
  <si>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</si>
  <si>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</si>
  <si>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</si>
  <si>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</si>
  <si>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</si>
  <si>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</si>
  <si>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</si>
  <si>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</si>
  <si>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</si>
  <si>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</si>
  <si>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</si>
  <si>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</si>
  <si>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</si>
  <si>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</si>
  <si>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</si>
  <si>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</si>
  <si>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</si>
  <si>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</si>
  <si>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</si>
  <si>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</si>
  <si>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</si>
  <si>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</si>
  <si>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</si>
  <si>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</si>
  <si>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</si>
  <si>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</si>
  <si>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</si>
  <si>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</si>
  <si>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</si>
  <si>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</si>
  <si>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</si>
  <si>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</si>
  <si>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</si>
  <si>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</si>
  <si>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</si>
  <si>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</si>
  <si>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</si>
  <si>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</si>
  <si>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</si>
  <si>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</si>
  <si>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</si>
  <si>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</si>
  <si>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</si>
  <si>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</si>
  <si>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</si>
  <si>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</si>
  <si>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</si>
  <si>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</si>
  <si>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</si>
  <si>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</si>
  <si>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</si>
  <si>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</si>
  <si>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</si>
  <si>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</si>
  <si>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</si>
  <si>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</si>
  <si>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</si>
  <si>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</si>
  <si>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</si>
  <si>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</si>
  <si>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</si>
  <si>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</si>
  <si>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</si>
  <si>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</si>
  <si>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</si>
  <si>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</si>
  <si>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</si>
  <si>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</si>
  <si>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</si>
  <si>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</si>
  <si>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</si>
  <si>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</si>
  <si>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</si>
  <si>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</si>
  <si>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</si>
  <si>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</si>
  <si>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</si>
  <si>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</si>
  <si>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</si>
  <si>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</si>
  <si>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</si>
  <si>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</si>
  <si>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</si>
  <si>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</si>
  <si>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</si>
  <si>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</si>
  <si>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</si>
  <si>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</si>
  <si>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</si>
  <si>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</si>
  <si>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</si>
  <si>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</si>
  <si>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</si>
  <si>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</si>
  <si>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</si>
  <si>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</si>
  <si>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</si>
  <si>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</si>
  <si>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</si>
  <si>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</si>
  <si>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</si>
  <si>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</si>
  <si>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</si>
  <si>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</si>
  <si>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</si>
  <si>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</si>
  <si>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</si>
  <si>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</si>
  <si>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</si>
  <si>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</si>
  <si>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</si>
  <si>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</si>
  <si>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</si>
  <si>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</si>
  <si>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</si>
  <si>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</si>
  <si>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</si>
  <si>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</si>
  <si>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</si>
  <si>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</si>
  <si>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</si>
  <si>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</si>
  <si>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</si>
  <si>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</si>
  <si>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</si>
  <si>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</si>
  <si>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</si>
  <si>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</si>
  <si>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</si>
  <si>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</si>
  <si>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</si>
  <si>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</si>
  <si>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</si>
  <si>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</si>
  <si>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</si>
  <si>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</si>
  <si>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</si>
  <si>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</si>
  <si>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</si>
  <si>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</si>
  <si>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</si>
  <si>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</si>
  <si>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</si>
  <si>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</si>
  <si>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</si>
  <si>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</si>
  <si>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</si>
  <si>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</si>
  <si>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</si>
  <si>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</si>
  <si>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</si>
  <si>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</si>
  <si>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</si>
  <si>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</si>
  <si>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</si>
  <si>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</si>
  <si>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</si>
  <si>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</si>
  <si>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</si>
  <si>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</si>
  <si>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</si>
  <si>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</si>
  <si>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</si>
  <si>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</si>
  <si>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</si>
  <si>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</si>
  <si>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</si>
  <si>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</si>
  <si>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</si>
  <si>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</si>
  <si>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</si>
  <si>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</si>
  <si>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</si>
  <si>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</si>
  <si>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</si>
  <si>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</si>
  <si>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</si>
  <si>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</si>
  <si>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</si>
  <si>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</si>
  <si>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</si>
  <si>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</si>
  <si>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</si>
  <si>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</si>
  <si>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</si>
  <si>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</si>
  <si>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</si>
  <si>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</si>
  <si>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</si>
  <si>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</si>
  <si>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</si>
  <si>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</si>
  <si>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</si>
  <si>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</si>
  <si>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</si>
  <si>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</si>
  <si>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</si>
  <si>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</si>
  <si>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</si>
  <si>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</si>
  <si>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</si>
  <si>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</si>
  <si>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</si>
  <si>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</si>
  <si>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</si>
  <si>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</si>
  <si>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</si>
  <si>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</si>
  <si>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</si>
  <si>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</si>
  <si>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</si>
  <si>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</si>
  <si>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</si>
  <si>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</si>
  <si>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</si>
  <si>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</si>
  <si>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</si>
  <si>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</si>
  <si>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</si>
  <si>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</si>
  <si>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</si>
  <si>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</si>
  <si>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</si>
  <si>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</si>
  <si>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</si>
  <si>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</si>
  <si>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</si>
  <si>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</si>
  <si>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</si>
  <si>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</si>
  <si>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</si>
  <si>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</si>
  <si>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</si>
  <si>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</si>
  <si>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</si>
  <si>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</si>
  <si>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</si>
  <si>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</si>
  <si>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</si>
  <si>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</si>
  <si>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</si>
  <si>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</si>
  <si>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</si>
  <si>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</si>
  <si>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</si>
  <si>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</si>
  <si>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</si>
  <si>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</si>
  <si>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</si>
  <si>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</si>
  <si>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</si>
  <si>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</si>
  <si>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</si>
  <si>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</si>
  <si>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</si>
  <si>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</si>
  <si>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</si>
  <si>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</si>
  <si>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</si>
  <si>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</si>
  <si>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</si>
  <si>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</si>
  <si>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</si>
  <si>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</si>
  <si>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</si>
  <si>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</si>
  <si>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</si>
  <si>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</si>
  <si>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</si>
  <si>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</si>
  <si>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</si>
  <si>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</si>
  <si>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</si>
  <si>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</si>
  <si>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</si>
  <si>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</si>
  <si>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</si>
  <si>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</si>
  <si>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</si>
  <si>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</si>
  <si>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</si>
  <si>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</si>
  <si>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</si>
  <si>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</si>
  <si>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</si>
  <si>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</si>
  <si>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</si>
  <si>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</si>
  <si>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</si>
  <si>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</si>
  <si>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</si>
  <si>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</si>
  <si>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</si>
  <si>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</si>
  <si>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</si>
  <si>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</si>
  <si>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</si>
  <si>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</si>
  <si>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</si>
  <si>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</si>
  <si>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</si>
  <si>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</si>
  <si>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</si>
  <si>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</si>
  <si>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</si>
  <si>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</si>
  <si>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</si>
  <si>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</si>
  <si>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</si>
  <si>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</si>
  <si>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</si>
  <si>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</si>
  <si>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</si>
  <si>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</si>
  <si>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</si>
  <si>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</si>
  <si>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</si>
  <si>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</si>
  <si>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</si>
  <si>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</si>
  <si>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</si>
  <si>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</si>
  <si>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</si>
  <si>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</si>
  <si>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</si>
  <si>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</si>
  <si>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</si>
  <si>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</si>
  <si>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</si>
  <si>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</si>
  <si>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</si>
  <si>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</si>
  <si>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</si>
  <si>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</si>
  <si>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</si>
  <si>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</si>
  <si>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</si>
  <si>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</si>
  <si>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</si>
  <si>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</si>
  <si>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</si>
  <si>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</si>
  <si>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</si>
  <si>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</si>
  <si>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</si>
  <si>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</si>
  <si>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</si>
  <si>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</si>
  <si>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</si>
  <si>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</si>
  <si>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</si>
  <si>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</si>
  <si>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</si>
  <si>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</si>
  <si>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</si>
  <si>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</si>
  <si>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</si>
  <si>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</si>
  <si>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</si>
  <si>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</si>
  <si>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</si>
  <si>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</si>
  <si>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</si>
  <si>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</si>
  <si>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</si>
  <si>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</si>
  <si>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</si>
  <si>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</si>
  <si>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</si>
  <si>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</si>
  <si>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</si>
  <si>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</si>
  <si>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</si>
  <si>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</si>
  <si>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</si>
  <si>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</si>
  <si>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</si>
  <si>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</si>
  <si>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</si>
  <si>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</si>
  <si>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</si>
  <si>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</si>
  <si>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</si>
  <si>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</si>
  <si>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</si>
  <si>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</si>
  <si>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</si>
  <si>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</si>
  <si>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</si>
  <si>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</si>
  <si>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</si>
  <si>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</si>
  <si>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</si>
  <si>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</si>
  <si>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</si>
  <si>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</si>
  <si>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</si>
  <si>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</si>
  <si>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</si>
  <si>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</si>
  <si>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</si>
  <si>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</si>
  <si>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</si>
  <si>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</si>
  <si>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</si>
  <si>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</si>
  <si>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</si>
  <si>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</si>
  <si>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</si>
  <si>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</si>
  <si>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</si>
  <si>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</si>
  <si>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</si>
  <si>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</si>
  <si>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</si>
  <si>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</si>
  <si>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</si>
  <si>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</si>
  <si>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</si>
  <si>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</si>
  <si>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</si>
  <si>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</si>
  <si>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</si>
  <si>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</si>
  <si>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</si>
  <si>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</si>
  <si>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</si>
  <si>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</si>
  <si>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</si>
  <si>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</si>
  <si>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</si>
  <si>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</si>
  <si>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</si>
  <si>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</si>
  <si>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</si>
  <si>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</si>
  <si>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</si>
  <si>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</si>
  <si>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</si>
  <si>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</si>
  <si>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</si>
  <si>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</si>
  <si>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</si>
  <si>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</si>
  <si>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</si>
  <si>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</si>
  <si>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</si>
  <si>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</si>
  <si>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</si>
  <si>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</si>
  <si>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</si>
  <si>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</si>
  <si>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</si>
  <si>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</si>
  <si>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</si>
  <si>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</si>
  <si>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</si>
  <si>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</si>
  <si>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</si>
  <si>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</si>
  <si>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</si>
  <si>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</si>
  <si>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</si>
  <si>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</si>
  <si>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</si>
  <si>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</si>
  <si>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</si>
  <si>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</si>
  <si>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</si>
  <si>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</si>
  <si>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</si>
  <si>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</si>
  <si>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</si>
  <si>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</si>
  <si>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</si>
  <si>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</si>
  <si>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</si>
  <si>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</si>
  <si>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</si>
  <si>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</si>
  <si>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</si>
  <si>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</si>
  <si>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</si>
  <si>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</si>
  <si>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</si>
  <si>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</si>
  <si>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</si>
  <si>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</si>
  <si>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</si>
  <si>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</si>
  <si>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</si>
  <si>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</si>
  <si>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</si>
  <si>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</si>
  <si>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</si>
  <si>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</si>
  <si>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</si>
  <si>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</si>
  <si>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</si>
  <si>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</si>
  <si>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</si>
  <si>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</si>
  <si>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</si>
  <si>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</si>
  <si>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</si>
  <si>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</si>
  <si>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</si>
  <si>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</si>
  <si>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</si>
  <si>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</si>
  <si>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</si>
  <si>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</si>
  <si>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</si>
  <si>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</si>
  <si>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</si>
  <si>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</si>
  <si>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</si>
  <si>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</si>
  <si>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</si>
  <si>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</si>
  <si>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</si>
  <si>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</si>
  <si>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</si>
  <si>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</si>
  <si>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</si>
  <si>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</si>
  <si>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</si>
  <si>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</si>
  <si>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</si>
  <si>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</si>
  <si>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</si>
  <si>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</si>
  <si>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</si>
  <si>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</si>
  <si>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</si>
  <si>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</si>
  <si>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</si>
  <si>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</si>
  <si>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</si>
  <si>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</si>
  <si>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</si>
  <si>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</si>
  <si>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</si>
  <si>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</si>
  <si>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</si>
  <si>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</si>
  <si>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</si>
  <si>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</si>
  <si>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</si>
  <si>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</si>
  <si>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</si>
  <si>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</si>
  <si>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</si>
  <si>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</si>
  <si>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</si>
  <si>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</si>
  <si>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</si>
  <si>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</si>
  <si>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</si>
  <si>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</si>
  <si>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</si>
  <si>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</si>
  <si>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</si>
  <si>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</si>
  <si>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</si>
  <si>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</si>
  <si>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</si>
  <si>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</si>
  <si>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</si>
  <si>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</si>
  <si>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</si>
  <si>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</si>
  <si>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</si>
  <si>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</si>
  <si>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</si>
  <si>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</si>
  <si>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</si>
  <si>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</si>
  <si>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</si>
  <si>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</si>
  <si>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</si>
  <si>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</si>
  <si>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</si>
  <si>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</si>
  <si>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</si>
  <si>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</si>
  <si>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</si>
  <si>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</si>
  <si>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</si>
  <si>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</si>
  <si>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</si>
  <si>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</si>
  <si>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</si>
  <si>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</si>
  <si>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</si>
  <si>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</si>
  <si>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</si>
  <si>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</si>
  <si>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</si>
  <si>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</si>
  <si>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</si>
  <si>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</si>
  <si>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</si>
  <si>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</si>
  <si>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</si>
  <si>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</si>
  <si>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</si>
  <si>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</si>
  <si>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</si>
  <si>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</si>
  <si>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</si>
  <si>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</si>
  <si>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</si>
  <si>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</si>
  <si>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</si>
  <si>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</si>
  <si>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</si>
  <si>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</si>
  <si>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</si>
  <si>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</si>
  <si>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</si>
  <si>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</si>
  <si>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</si>
  <si>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</si>
  <si>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</si>
  <si>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</si>
  <si>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</si>
  <si>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</si>
  <si>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</si>
  <si>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</si>
  <si>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</si>
  <si>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</si>
  <si>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</si>
  <si>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</si>
  <si>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</si>
  <si>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</si>
  <si>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</si>
  <si>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</si>
  <si>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</si>
  <si>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</si>
  <si>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</si>
  <si>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</si>
  <si>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</si>
  <si>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</si>
  <si>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</si>
  <si>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</si>
  <si>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</si>
  <si>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</si>
  <si>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</si>
  <si>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</si>
  <si>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</si>
  <si>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</si>
  <si>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</si>
  <si>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</si>
  <si>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</si>
  <si>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</si>
  <si>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</si>
  <si>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</si>
  <si>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</si>
  <si>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</si>
  <si>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</si>
  <si>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</si>
  <si>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</si>
  <si>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</si>
  <si>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</si>
  <si>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</si>
  <si>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</si>
  <si>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</si>
  <si>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</si>
  <si>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</si>
  <si>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</si>
  <si>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</si>
  <si>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</si>
  <si>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</si>
  <si>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</si>
  <si>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</si>
  <si>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</si>
  <si>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</si>
  <si>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</si>
  <si>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</si>
  <si>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</si>
  <si>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</si>
  <si>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</si>
  <si>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</si>
  <si>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</si>
  <si>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</si>
  <si>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</si>
  <si>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</si>
  <si>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</si>
  <si>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</si>
  <si>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</si>
  <si>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</si>
  <si>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</si>
  <si>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</si>
  <si>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</si>
  <si>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</si>
  <si>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</si>
  <si>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</si>
  <si>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</si>
  <si>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</si>
  <si>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</si>
  <si>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</si>
  <si>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</si>
  <si>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</si>
  <si>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</si>
  <si>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</si>
  <si>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</si>
  <si>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</si>
  <si>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</si>
  <si>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</si>
  <si>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</si>
  <si>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</si>
  <si>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</si>
  <si>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</si>
  <si>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</si>
  <si>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</si>
  <si>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</si>
  <si>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</si>
  <si>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</si>
  <si>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</si>
  <si>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</si>
  <si>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</si>
  <si>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</si>
  <si>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</si>
  <si>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</si>
  <si>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</si>
  <si>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</si>
  <si>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</si>
  <si>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</si>
  <si>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</si>
  <si>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</si>
  <si>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</si>
  <si>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</si>
  <si>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</si>
  <si>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</si>
  <si>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</si>
  <si>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</si>
  <si>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</si>
  <si>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</si>
  <si>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</si>
  <si>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</si>
  <si>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</si>
  <si>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</si>
  <si>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</si>
  <si>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</si>
  <si>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</si>
  <si>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</si>
  <si>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</si>
  <si>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</si>
  <si>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</si>
  <si>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</si>
  <si>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</si>
  <si>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</si>
  <si>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</si>
  <si>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</si>
  <si>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</si>
  <si>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</si>
  <si>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</si>
  <si>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</si>
  <si>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</si>
  <si>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</si>
  <si>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</si>
  <si>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</si>
  <si>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</si>
  <si>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</si>
  <si>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</si>
  <si>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</si>
  <si>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</si>
  <si>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</si>
  <si>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</si>
  <si>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</si>
  <si>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</si>
  <si>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</si>
  <si>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</si>
  <si>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</si>
  <si>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</si>
  <si>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</si>
  <si>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</si>
  <si>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</si>
  <si>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</si>
  <si>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</si>
  <si>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</si>
  <si>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</si>
  <si>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</si>
  <si>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</si>
  <si>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</si>
  <si>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</si>
  <si>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</si>
  <si>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</si>
  <si>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</si>
  <si>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</si>
  <si>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</si>
  <si>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</si>
  <si>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</si>
  <si>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</si>
  <si>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</si>
  <si>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</si>
  <si>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</si>
  <si>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</si>
  <si>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</si>
  <si>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</si>
  <si>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</si>
  <si>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</si>
  <si>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</si>
  <si>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</si>
  <si>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</si>
  <si>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</si>
  <si>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</si>
  <si>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</si>
  <si>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</si>
  <si>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</si>
  <si>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</si>
  <si>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</si>
  <si>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</si>
  <si>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</si>
  <si>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</si>
  <si>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</si>
  <si>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</si>
  <si>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</si>
  <si>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</si>
  <si>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</si>
  <si>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</si>
  <si>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</si>
  <si>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</si>
  <si>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</si>
  <si>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</si>
  <si>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</si>
  <si>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</si>
  <si>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</si>
  <si>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</si>
  <si>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</si>
  <si>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</si>
  <si>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</si>
  <si>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</si>
  <si>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</si>
  <si>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</si>
  <si>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</si>
  <si>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</si>
  <si>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</si>
  <si>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</si>
  <si>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</si>
  <si>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</si>
  <si>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</si>
  <si>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</si>
  <si>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</si>
  <si>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</si>
  <si>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</si>
  <si>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</si>
  <si>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</si>
  <si>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</si>
  <si>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</si>
  <si>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</si>
  <si>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</si>
  <si>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</si>
  <si>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</si>
  <si>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</si>
  <si>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</si>
  <si>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</si>
  <si>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</si>
  <si>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</si>
  <si>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</si>
  <si>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</si>
  <si>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</si>
  <si>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</si>
  <si>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</si>
  <si>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</si>
  <si>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</si>
  <si>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</si>
  <si>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</si>
  <si>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</si>
  <si>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</si>
  <si>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</si>
  <si>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</si>
  <si>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</si>
  <si>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</si>
  <si>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</si>
  <si>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</si>
  <si>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</si>
  <si>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</si>
  <si>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</si>
  <si>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</si>
  <si>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</si>
  <si>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</si>
  <si>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</si>
  <si>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</si>
  <si>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</si>
  <si>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</si>
  <si>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</si>
  <si>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</si>
  <si>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</si>
  <si>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</si>
  <si>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</si>
  <si>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</si>
  <si>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</si>
  <si>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</si>
  <si>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</si>
  <si>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</si>
  <si>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</si>
  <si>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</si>
  <si>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</si>
  <si>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</si>
  <si>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</si>
  <si>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</si>
  <si>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</si>
  <si>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</si>
  <si>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</si>
  <si>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</si>
  <si>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</si>
  <si>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</si>
  <si>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</si>
  <si>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</si>
  <si>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</si>
  <si>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</si>
  <si>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</si>
  <si>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</si>
  <si>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</si>
  <si>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</si>
  <si>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</si>
  <si>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</si>
  <si>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</si>
  <si>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</si>
  <si>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</si>
  <si>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</si>
  <si>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</si>
  <si>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</si>
  <si>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</si>
  <si>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</si>
  <si>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</si>
  <si>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</si>
  <si>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</si>
  <si>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</si>
  <si>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</si>
  <si>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</si>
  <si>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</si>
  <si>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</si>
  <si>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</si>
  <si>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</si>
  <si>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</si>
  <si>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</si>
  <si>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</si>
  <si>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</si>
  <si>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</si>
  <si>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</si>
  <si>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</si>
  <si>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</si>
  <si>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</si>
  <si>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</si>
  <si>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</si>
  <si>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</si>
  <si>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</si>
  <si>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</si>
  <si>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</si>
  <si>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</si>
  <si>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</si>
  <si>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</si>
  <si>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</si>
  <si>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</si>
  <si>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</si>
  <si>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</si>
  <si>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</si>
  <si>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</si>
  <si>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</si>
  <si>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</si>
  <si>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</si>
  <si>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</si>
  <si>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</si>
  <si>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</si>
  <si>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</si>
  <si>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</si>
  <si>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</si>
  <si>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</si>
  <si>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</si>
  <si>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</si>
  <si>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</si>
  <si>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</si>
  <si>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</si>
  <si>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</si>
  <si>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</si>
  <si>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</si>
  <si>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</si>
  <si>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</si>
  <si>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</si>
  <si>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</si>
  <si>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</si>
  <si>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</si>
  <si>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</si>
  <si>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</si>
  <si>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</si>
  <si>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</si>
  <si>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</si>
  <si>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</si>
  <si>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</si>
  <si>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</si>
  <si>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</si>
  <si>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</si>
  <si>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</si>
  <si>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</si>
  <si>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</si>
  <si>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</si>
  <si>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</si>
  <si>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</si>
  <si>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</si>
  <si>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</si>
  <si>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</si>
  <si>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</si>
  <si>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</si>
  <si>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</si>
  <si>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</si>
  <si>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</si>
  <si>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</si>
  <si>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</si>
  <si>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</si>
  <si>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</si>
  <si>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</si>
  <si>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</si>
  <si>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</si>
  <si>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</si>
  <si>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</si>
  <si>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</si>
  <si>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</si>
  <si>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</si>
  <si>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</si>
  <si>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</si>
  <si>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</si>
  <si>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</si>
  <si>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</si>
  <si>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</si>
  <si>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</si>
  <si>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</si>
  <si>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</si>
  <si>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</si>
  <si>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</si>
  <si>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</si>
  <si>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</si>
  <si>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</si>
  <si>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</si>
  <si>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</si>
  <si>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</si>
  <si>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</si>
  <si>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</si>
  <si>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</si>
  <si>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</si>
  <si>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</si>
  <si>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</si>
  <si>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</si>
  <si>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</si>
  <si>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</si>
  <si>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</si>
  <si>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</si>
  <si>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</si>
  <si>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</si>
  <si>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</si>
  <si>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</si>
  <si>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</si>
  <si>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</si>
  <si>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</si>
  <si>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</si>
  <si>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</si>
  <si>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</si>
  <si>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</si>
  <si>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</si>
  <si>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</si>
  <si>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</si>
  <si>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</si>
  <si>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</si>
  <si>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</si>
  <si>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</si>
  <si>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</si>
  <si>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</si>
  <si>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</si>
  <si>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</si>
  <si>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</si>
  <si>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</si>
  <si>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</si>
  <si>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</si>
  <si>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</si>
  <si>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</si>
  <si>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</si>
  <si>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</si>
  <si>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</si>
  <si>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</si>
  <si>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</si>
  <si>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</si>
  <si>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</si>
  <si>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</si>
  <si>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</si>
  <si>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</si>
  <si>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</si>
  <si>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</si>
  <si>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</si>
  <si>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</si>
  <si>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</si>
  <si>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</si>
  <si>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</si>
  <si>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</si>
  <si>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</si>
  <si>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</si>
  <si>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</si>
  <si>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</si>
  <si>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</si>
  <si>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</si>
  <si>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</si>
  <si>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</si>
  <si>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</si>
  <si>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</si>
  <si>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</si>
  <si>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</si>
  <si>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</si>
  <si>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</si>
  <si>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</si>
  <si>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</si>
  <si>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</si>
  <si>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</si>
  <si>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</si>
  <si>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</si>
  <si>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</si>
  <si>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</si>
  <si>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</si>
  <si>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</si>
  <si>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</si>
  <si>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</si>
  <si>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</si>
  <si>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</si>
  <si>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</si>
  <si>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</si>
  <si>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</si>
  <si>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</si>
  <si>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</si>
  <si>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</si>
  <si>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</si>
  <si>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</si>
  <si>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</si>
  <si>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</si>
  <si>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</si>
  <si>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</si>
  <si>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</si>
  <si>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</si>
  <si>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</si>
  <si>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</si>
  <si>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</si>
  <si>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</si>
  <si>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</si>
  <si>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</si>
  <si>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</si>
  <si>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</si>
  <si>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</si>
  <si>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</si>
  <si>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</si>
  <si>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</si>
  <si>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</si>
  <si>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</si>
  <si>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</si>
  <si>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</si>
  <si>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</si>
  <si>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</si>
  <si>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</si>
  <si>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</si>
  <si>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</si>
  <si>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</si>
  <si>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</si>
  <si>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</si>
  <si>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</si>
  <si>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</si>
  <si>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</si>
  <si>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</si>
  <si>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</si>
  <si>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</si>
  <si>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</si>
  <si>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</si>
  <si>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</si>
  <si>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</si>
  <si>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</si>
  <si>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</si>
  <si>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</si>
  <si>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</si>
  <si>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</si>
  <si>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</si>
  <si>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</si>
  <si>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</si>
  <si>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</si>
  <si>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</si>
  <si>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</si>
  <si>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</si>
  <si>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</si>
  <si>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</si>
  <si>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</si>
  <si>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</si>
  <si>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</si>
  <si>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</si>
  <si>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</si>
  <si>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</si>
  <si>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</si>
  <si>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</si>
  <si>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</si>
  <si>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</si>
  <si>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</si>
  <si>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</si>
  <si>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</si>
  <si>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</si>
  <si>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</si>
  <si>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</si>
  <si>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</si>
  <si>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</si>
  <si>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</si>
  <si>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</si>
  <si>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</si>
  <si>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</si>
  <si>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</si>
  <si>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</si>
  <si>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</si>
  <si>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</si>
  <si>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</si>
  <si>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</si>
  <si>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</si>
  <si>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</si>
  <si>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</si>
  <si>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</si>
  <si>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</si>
  <si>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</si>
  <si>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</si>
  <si>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</si>
  <si>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</si>
  <si>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</si>
  <si>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</si>
  <si>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</si>
  <si>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</si>
  <si>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</si>
  <si>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</si>
  <si>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</si>
  <si>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</si>
  <si>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</si>
  <si>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</si>
  <si>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</si>
  <si>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</si>
  <si>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</si>
  <si>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</si>
  <si>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</si>
  <si>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</si>
  <si>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</si>
  <si>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</si>
  <si>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</si>
  <si>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</si>
  <si>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</si>
  <si>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</si>
  <si>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</si>
  <si>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</si>
  <si>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</si>
  <si>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</si>
  <si>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</si>
  <si>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</si>
  <si>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</si>
  <si>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</si>
  <si>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</si>
  <si>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</si>
  <si>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</si>
  <si>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</si>
  <si>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</si>
  <si>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</si>
  <si>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</si>
  <si>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</si>
  <si>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</si>
  <si>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</si>
  <si>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</si>
  <si>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</si>
  <si>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</si>
  <si>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</si>
  <si>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</si>
  <si>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</si>
  <si>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</si>
  <si>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</si>
  <si>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</si>
  <si>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</si>
  <si>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</si>
  <si>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</si>
  <si>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</si>
  <si>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</si>
  <si>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</si>
  <si>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</si>
  <si>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</si>
  <si>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</si>
  <si>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</si>
  <si>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</si>
  <si>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</si>
  <si>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</si>
  <si>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</si>
  <si>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</si>
  <si>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</si>
  <si>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</si>
  <si>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</si>
  <si>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</si>
  <si>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</si>
  <si>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</si>
  <si>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</si>
  <si>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</si>
  <si>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</si>
  <si>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</si>
  <si>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</si>
  <si>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</si>
  <si>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</si>
  <si>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</si>
  <si>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</si>
  <si>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</si>
  <si>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</si>
  <si>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</si>
  <si>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</si>
  <si>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</si>
  <si>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</si>
  <si>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</si>
  <si>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</si>
  <si>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</si>
  <si>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</si>
  <si>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</si>
  <si>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</si>
  <si>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</si>
  <si>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</si>
  <si>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</si>
  <si>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</si>
  <si>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</si>
  <si>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</si>
  <si>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</si>
  <si>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</si>
  <si>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</si>
  <si>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</si>
  <si>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</si>
  <si>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</si>
  <si>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</si>
  <si>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</si>
  <si>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</si>
  <si>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</si>
  <si>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</si>
  <si>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</si>
  <si>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</si>
  <si>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</si>
  <si>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</si>
  <si>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</si>
  <si>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</si>
  <si>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</si>
  <si>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</si>
  <si>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</si>
  <si>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</si>
  <si>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</si>
  <si>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</si>
  <si>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</si>
  <si>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</si>
  <si>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</si>
  <si>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</si>
  <si>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</si>
  <si>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</si>
  <si>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</si>
  <si>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</si>
  <si>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</si>
  <si>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</si>
  <si>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</si>
  <si>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</si>
  <si>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</si>
  <si>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</si>
  <si>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</si>
  <si>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</si>
  <si>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</si>
  <si>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</si>
  <si>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</si>
  <si>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</si>
  <si>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</si>
  <si>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</si>
  <si>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</si>
  <si>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</si>
  <si>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</si>
  <si>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</si>
  <si>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</si>
  <si>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</si>
  <si>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</si>
  <si>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</si>
  <si>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</si>
  <si>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</si>
  <si>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</si>
  <si>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</si>
  <si>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</si>
  <si>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</si>
  <si>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</si>
  <si>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</si>
  <si>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</si>
  <si>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</si>
  <si>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</si>
  <si>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</si>
  <si>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</si>
  <si>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</si>
  <si>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</si>
  <si>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</si>
  <si>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</si>
  <si>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</si>
  <si>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</si>
  <si>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</si>
  <si>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</si>
  <si>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</si>
  <si>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</si>
  <si>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</si>
  <si>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</si>
  <si>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</si>
  <si>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</si>
  <si>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</si>
  <si>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</si>
  <si>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</si>
  <si>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</si>
  <si>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</si>
  <si>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</si>
  <si>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</si>
  <si>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</si>
  <si>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</si>
  <si>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</si>
  <si>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</si>
  <si>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</si>
  <si>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</si>
  <si>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</si>
  <si>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</si>
  <si>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</si>
  <si>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</si>
  <si>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</si>
  <si>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</si>
  <si>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</si>
  <si>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</si>
  <si>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</si>
  <si>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</si>
  <si>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</si>
  <si>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</si>
  <si>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</si>
  <si>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</si>
  <si>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</si>
  <si>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</si>
  <si>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</si>
  <si>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</si>
  <si>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</si>
  <si>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</si>
  <si>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</si>
  <si>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</si>
  <si>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</si>
  <si>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</si>
  <si>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</si>
  <si>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</si>
  <si>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</si>
  <si>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</si>
  <si>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</si>
  <si>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</si>
  <si>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</si>
  <si>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</si>
  <si>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</si>
  <si>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</si>
  <si>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</si>
  <si>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</si>
  <si>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</si>
  <si>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</si>
  <si>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</si>
  <si>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</si>
  <si>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</si>
  <si>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</si>
  <si>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</si>
  <si>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</si>
  <si>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</si>
  <si>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</si>
  <si>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</si>
  <si>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</si>
  <si>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</si>
  <si>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</si>
  <si>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</si>
  <si>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</si>
  <si>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</si>
  <si>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</si>
  <si>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</si>
  <si>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</si>
  <si>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</si>
  <si>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</si>
  <si>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</si>
  <si>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</si>
  <si>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</si>
  <si>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</si>
  <si>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</si>
  <si>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</si>
  <si>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</si>
  <si>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</si>
  <si>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</si>
  <si>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</si>
  <si>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</si>
  <si>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</si>
  <si>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</si>
  <si>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</si>
  <si>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</si>
  <si>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</si>
  <si>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</si>
  <si>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</si>
  <si>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</si>
  <si>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</si>
  <si>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</si>
  <si>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</si>
  <si>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</si>
  <si>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</si>
  <si>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</si>
  <si>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</si>
  <si>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</si>
  <si>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</si>
  <si>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</si>
  <si>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</si>
  <si>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</si>
  <si>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</si>
  <si>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</si>
  <si>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</si>
  <si>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</si>
  <si>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</si>
  <si>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</si>
  <si>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</si>
  <si>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</si>
  <si>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</si>
  <si>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</si>
  <si>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</si>
  <si>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</si>
  <si>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</si>
  <si>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</si>
  <si>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</si>
  <si>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</si>
  <si>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</si>
  <si>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</si>
  <si>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</si>
  <si>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</si>
  <si>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</si>
  <si>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</si>
  <si>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</si>
  <si>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</si>
  <si>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</si>
  <si>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</si>
  <si>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</si>
  <si>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</si>
  <si>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</si>
  <si>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</si>
  <si>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</si>
  <si>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</si>
  <si>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</si>
  <si>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</si>
  <si>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</si>
  <si>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</si>
  <si>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</si>
  <si>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</si>
  <si>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</si>
  <si>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</si>
  <si>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</si>
  <si>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</si>
  <si>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</si>
  <si>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</si>
  <si>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</si>
  <si>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</si>
  <si>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</si>
  <si>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</si>
  <si>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</si>
  <si>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</si>
  <si>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</si>
  <si>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</si>
  <si>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</si>
  <si>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</si>
  <si>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</si>
  <si>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</si>
  <si>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</si>
  <si>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</si>
  <si>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</si>
  <si>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</si>
  <si>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</si>
  <si>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</si>
  <si>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</si>
  <si>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</si>
  <si>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</si>
  <si>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</si>
  <si>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</si>
  <si>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</si>
  <si>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</si>
  <si>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</si>
  <si>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</si>
  <si>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</si>
  <si>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</si>
  <si>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</si>
  <si>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</si>
  <si>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</si>
  <si>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</si>
  <si>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</si>
  <si>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</si>
  <si>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</si>
  <si>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</si>
  <si>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</si>
  <si>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</si>
  <si>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</si>
  <si>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</si>
  <si>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</si>
  <si>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</si>
  <si>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</si>
  <si>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</si>
  <si>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</si>
  <si>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</si>
  <si>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</si>
  <si>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</si>
  <si>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</si>
  <si>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</si>
  <si>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</si>
  <si>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</si>
  <si>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</si>
  <si>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</si>
  <si>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</si>
  <si>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</si>
  <si>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</si>
  <si>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</si>
  <si>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</si>
  <si>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</si>
  <si>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</si>
  <si>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</si>
  <si>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</si>
  <si>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</si>
  <si>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</si>
  <si>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</si>
  <si>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</si>
  <si>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</si>
  <si>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</si>
  <si>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</si>
  <si>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</si>
  <si>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</si>
  <si>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</si>
  <si>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</si>
  <si>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</si>
  <si>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</si>
  <si>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</si>
  <si>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</si>
  <si>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</si>
  <si>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</si>
  <si>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</si>
  <si>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</si>
  <si>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</si>
  <si>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</si>
  <si>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</si>
  <si>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</si>
  <si>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</si>
  <si>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</si>
  <si>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</si>
  <si>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</si>
  <si>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</si>
  <si>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</si>
  <si>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</si>
  <si>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</si>
  <si>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</si>
  <si>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</si>
  <si>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</si>
  <si>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</si>
  <si>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</si>
  <si>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</si>
  <si>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</si>
  <si>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</si>
  <si>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</si>
  <si>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</si>
  <si>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</si>
  <si>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</si>
  <si>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</si>
  <si>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</si>
  <si>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</si>
  <si>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</si>
  <si>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</si>
  <si>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</si>
  <si>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</si>
  <si>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</si>
  <si>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</si>
  <si>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</si>
  <si>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</si>
  <si>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</si>
  <si>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</si>
  <si>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</si>
  <si>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</si>
  <si>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</si>
  <si>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</si>
  <si>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</si>
  <si>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</si>
  <si>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</si>
  <si>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</si>
  <si>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</si>
  <si>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</si>
  <si>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</si>
  <si>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</si>
  <si>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</si>
  <si>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</si>
  <si>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</si>
  <si>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</si>
  <si>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</si>
  <si>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</si>
  <si>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</si>
  <si>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</si>
  <si>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</si>
  <si>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</si>
  <si>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</si>
  <si>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</si>
  <si>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</si>
  <si>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</si>
  <si>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</si>
  <si>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</si>
  <si>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</si>
  <si>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</si>
  <si>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</si>
  <si>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</si>
  <si>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</si>
  <si>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</si>
  <si>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</si>
  <si>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</si>
  <si>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</si>
  <si>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</si>
  <si>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</si>
  <si>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</si>
  <si>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</si>
  <si>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</si>
  <si>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</si>
  <si>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</si>
  <si>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</si>
  <si>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</si>
  <si>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</si>
  <si>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</si>
  <si>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</si>
  <si>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</si>
  <si>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</si>
  <si>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</si>
  <si>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</si>
  <si>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</si>
  <si>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</si>
  <si>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</si>
  <si>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</si>
  <si>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</si>
  <si>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</si>
  <si>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</si>
  <si>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</si>
  <si>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</si>
  <si>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</si>
  <si>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</si>
  <si>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</si>
  <si>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</si>
  <si>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</si>
  <si>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</si>
  <si>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</si>
  <si>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</si>
  <si>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</si>
  <si>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</si>
  <si>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</si>
  <si>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</si>
  <si>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</si>
  <si>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</si>
  <si>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</si>
  <si>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</si>
  <si>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</si>
  <si>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</si>
  <si>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</si>
  <si>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</si>
  <si>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</si>
  <si>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</si>
  <si>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</si>
  <si>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</si>
  <si>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</si>
  <si>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</si>
  <si>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</si>
  <si>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</si>
  <si>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</si>
  <si>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</si>
  <si>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</si>
  <si>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</si>
  <si>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</si>
  <si>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</si>
  <si>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</si>
  <si>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</si>
  <si>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</si>
  <si>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</si>
  <si>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</si>
  <si>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</si>
  <si>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</si>
  <si>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</si>
  <si>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</si>
  <si>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</si>
  <si>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</si>
  <si>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</si>
  <si>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</si>
  <si>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</si>
  <si>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</si>
  <si>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</si>
  <si>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</si>
  <si>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</si>
  <si>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</si>
  <si>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</si>
  <si>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</si>
  <si>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</si>
  <si>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</si>
  <si>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</si>
  <si>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</si>
  <si>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</si>
  <si>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</si>
  <si>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</si>
  <si>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</si>
  <si>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</si>
  <si>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</si>
  <si>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</si>
  <si>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</si>
  <si>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</si>
  <si>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</si>
  <si>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</si>
  <si>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</si>
  <si>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</si>
  <si>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</si>
  <si>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</si>
  <si>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</si>
  <si>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</si>
  <si>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</si>
  <si>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</si>
  <si>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</si>
  <si>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</si>
  <si>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</si>
  <si>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</si>
  <si>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</si>
  <si>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</si>
  <si>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</si>
  <si>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</si>
  <si>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</si>
  <si>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</si>
  <si>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</si>
  <si>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</si>
  <si>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</si>
  <si>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</si>
  <si>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</si>
  <si>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</si>
  <si>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</si>
  <si>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</si>
  <si>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</si>
  <si>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</si>
  <si>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</si>
  <si>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</si>
  <si>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</si>
  <si>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</si>
  <si>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</si>
  <si>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</si>
  <si>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</si>
  <si>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</si>
  <si>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</si>
  <si>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</si>
  <si>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</si>
  <si>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</si>
  <si>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</si>
  <si>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</si>
  <si>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</si>
  <si>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</si>
  <si>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</si>
  <si>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</si>
  <si>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</si>
  <si>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</si>
  <si>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</si>
  <si>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</si>
  <si>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</si>
  <si>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</si>
  <si>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</si>
  <si>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</si>
  <si>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</si>
  <si>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</si>
  <si>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</si>
  <si>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</si>
  <si>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</si>
  <si>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</si>
  <si>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</si>
  <si>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</si>
  <si>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</si>
  <si>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</si>
  <si>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</si>
  <si>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</si>
  <si>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</si>
  <si>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</si>
  <si>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</si>
  <si>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</si>
  <si>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</si>
  <si>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</si>
  <si>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</si>
  <si>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</si>
  <si>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</si>
  <si>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</si>
  <si>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</si>
  <si>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</si>
  <si>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</si>
  <si>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</si>
  <si>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</si>
  <si>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</si>
  <si>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</si>
  <si>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</si>
  <si>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</si>
  <si>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</si>
  <si>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</si>
  <si>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</si>
  <si>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</si>
  <si>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</si>
  <si>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</si>
  <si>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</si>
  <si>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</si>
  <si>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</si>
  <si>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</si>
  <si>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</si>
  <si>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</si>
  <si>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</si>
  <si>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</si>
  <si>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</si>
  <si>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</si>
  <si>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</si>
  <si>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</si>
  <si>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</si>
  <si>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</si>
  <si>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</si>
  <si>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</si>
  <si>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</si>
  <si>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</si>
  <si>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</si>
  <si>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</si>
  <si>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</si>
  <si>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</si>
  <si>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</si>
  <si>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</si>
  <si>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</si>
  <si>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</si>
  <si>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</si>
  <si>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</si>
  <si>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</si>
  <si>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</si>
  <si>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</si>
  <si>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</si>
  <si>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</si>
  <si>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</si>
  <si>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</si>
  <si>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</si>
  <si>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</si>
  <si>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</si>
  <si>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</si>
  <si>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</si>
  <si>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</si>
  <si>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</si>
  <si>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</si>
  <si>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</si>
  <si>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</si>
  <si>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</si>
  <si>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</si>
  <si>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</si>
  <si>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</si>
  <si>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</si>
  <si>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</si>
  <si>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</si>
  <si>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</si>
  <si>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</si>
  <si>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</si>
  <si>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</si>
  <si>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</si>
  <si>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</si>
  <si>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</si>
  <si>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</si>
  <si>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</si>
  <si>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</si>
  <si>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</si>
  <si>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</si>
  <si>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</si>
  <si>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</si>
  <si>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</si>
  <si>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</si>
  <si>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</si>
  <si>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</si>
  <si>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</si>
  <si>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</si>
  <si>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</si>
  <si>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</si>
  <si>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</si>
  <si>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</si>
  <si>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</si>
  <si>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</si>
  <si>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</si>
  <si>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</si>
  <si>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</si>
  <si>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</si>
  <si>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</si>
  <si>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</si>
  <si>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</si>
  <si>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</si>
  <si>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</si>
  <si>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</si>
  <si>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</si>
  <si>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</si>
  <si>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</si>
  <si>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</si>
  <si>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</si>
  <si>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</si>
  <si>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</si>
  <si>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</si>
  <si>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</si>
  <si>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</si>
  <si>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</si>
  <si>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</si>
  <si>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</si>
  <si>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</si>
  <si>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</si>
  <si>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</si>
  <si>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</si>
  <si>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</si>
  <si>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</si>
  <si>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</si>
  <si>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</si>
  <si>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</si>
  <si>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</si>
  <si>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</si>
  <si>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</si>
  <si>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</si>
  <si>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</si>
  <si>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</si>
  <si>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</si>
  <si>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</si>
  <si>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</si>
  <si>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</si>
  <si>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</si>
  <si>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</si>
  <si>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</si>
  <si>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</si>
  <si>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</si>
  <si>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</si>
  <si>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</si>
  <si>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</si>
  <si>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</si>
  <si>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</si>
  <si>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</si>
  <si>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</si>
  <si>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</si>
  <si>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</si>
  <si>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</si>
  <si>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</si>
  <si>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</si>
  <si>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</si>
  <si>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</si>
  <si>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</si>
  <si>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</si>
  <si>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</si>
  <si>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</si>
  <si>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</si>
  <si>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</si>
  <si>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</si>
  <si>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</si>
  <si>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</si>
  <si>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</si>
  <si>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</si>
  <si>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</si>
  <si>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</si>
  <si>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</si>
  <si>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</si>
  <si>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</si>
  <si>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</si>
  <si>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</si>
  <si>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</si>
  <si>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</si>
  <si>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</si>
  <si>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</si>
  <si>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</si>
  <si>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</si>
  <si>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</si>
  <si>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</si>
  <si>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</si>
  <si>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</si>
  <si>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</si>
  <si>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</si>
  <si>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</si>
  <si>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</si>
  <si>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</si>
  <si>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</si>
  <si>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</si>
  <si>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</si>
  <si>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</si>
  <si>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</si>
  <si>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</si>
  <si>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</si>
  <si>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</si>
  <si>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</si>
  <si>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</si>
  <si>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</si>
  <si>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</si>
  <si>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</si>
  <si>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</si>
  <si>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</si>
  <si>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</si>
  <si>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</si>
  <si>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</si>
  <si>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</si>
  <si>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</si>
  <si>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</si>
  <si>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</si>
  <si>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</si>
  <si>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</si>
  <si>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</si>
  <si>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</si>
  <si>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</si>
  <si>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</si>
  <si>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</si>
  <si>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</si>
  <si>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</si>
  <si>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</si>
  <si>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</si>
  <si>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</si>
  <si>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</si>
  <si>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</si>
  <si>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</si>
  <si>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</si>
  <si>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</si>
  <si>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</si>
  <si>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</si>
  <si>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</si>
  <si>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</si>
  <si>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</si>
  <si>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</si>
  <si>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</si>
  <si>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</si>
  <si>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</si>
  <si>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</si>
  <si>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</si>
  <si>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</si>
  <si>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</si>
  <si>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</si>
  <si>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</si>
  <si>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</si>
  <si>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</si>
  <si>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</si>
  <si>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</si>
  <si>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</si>
  <si>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</si>
  <si>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</si>
  <si>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</si>
  <si>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</si>
  <si>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</si>
  <si>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</si>
  <si>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</si>
  <si>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</si>
  <si>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</si>
  <si>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</si>
  <si>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</si>
  <si>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</si>
  <si>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</si>
  <si>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</si>
  <si>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</si>
  <si>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</si>
  <si>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</si>
  <si>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</si>
  <si>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</si>
  <si>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</si>
  <si>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</si>
  <si>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</si>
  <si>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</si>
  <si>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</si>
  <si>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</si>
  <si>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</si>
  <si>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</si>
  <si>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</si>
  <si>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</si>
  <si>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</si>
  <si>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</si>
  <si>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</si>
  <si>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</si>
  <si>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</si>
  <si>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</si>
  <si>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</si>
  <si>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</si>
  <si>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</si>
  <si>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</si>
  <si>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</si>
  <si>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</si>
  <si>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</si>
  <si>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</si>
  <si>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</si>
  <si>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</si>
  <si>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</si>
  <si>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</si>
  <si>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</si>
  <si>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</si>
  <si>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</si>
  <si>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</si>
  <si>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</si>
  <si>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</si>
  <si>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</si>
  <si>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</si>
  <si>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</si>
  <si>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</si>
  <si>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</si>
  <si>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</si>
  <si>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</si>
  <si>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</si>
  <si>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</si>
  <si>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</si>
  <si>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</si>
  <si>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</si>
  <si>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</si>
  <si>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</si>
  <si>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</si>
  <si>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</si>
  <si>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</si>
  <si>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</si>
  <si>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</si>
  <si>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</si>
  <si>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</si>
  <si>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</si>
  <si>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</si>
  <si>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</si>
  <si>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</si>
  <si>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</si>
  <si>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</si>
  <si>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</si>
  <si>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</si>
  <si>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</si>
  <si>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</si>
  <si>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</si>
  <si>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</si>
  <si>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</si>
  <si>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</si>
  <si>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</si>
  <si>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</si>
  <si>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</si>
  <si>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</si>
  <si>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</si>
  <si>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</si>
  <si>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</si>
  <si>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</si>
  <si>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</si>
  <si>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</si>
  <si>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</si>
  <si>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</si>
  <si>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</si>
  <si>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</si>
  <si>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</si>
  <si>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</si>
  <si>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</si>
  <si>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</si>
  <si>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</si>
  <si>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</si>
  <si>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</si>
  <si>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</si>
  <si>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</si>
  <si>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</si>
  <si>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</si>
  <si>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</si>
  <si>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</si>
  <si>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</si>
  <si>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</si>
  <si>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</si>
  <si>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</si>
  <si>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</si>
  <si>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</si>
  <si>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</si>
  <si>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</si>
  <si>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</si>
  <si>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</si>
  <si>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</si>
  <si>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</si>
  <si>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</si>
  <si>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</si>
  <si>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</si>
  <si>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</si>
  <si>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</si>
  <si>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</si>
  <si>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</si>
  <si>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</si>
  <si>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</si>
  <si>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</si>
  <si>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</si>
  <si>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</si>
  <si>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</si>
  <si>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</si>
  <si>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</si>
  <si>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</si>
  <si>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</si>
  <si>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</si>
  <si>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</si>
  <si>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</si>
  <si>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</si>
  <si>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</si>
  <si>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</si>
  <si>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</si>
  <si>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</si>
  <si>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</si>
  <si>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</si>
  <si>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</si>
  <si>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</si>
  <si>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</si>
  <si>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</si>
  <si>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</si>
  <si>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</si>
  <si>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</si>
  <si>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</si>
  <si>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</si>
  <si>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</si>
  <si>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</si>
  <si>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</si>
  <si>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</si>
  <si>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</si>
  <si>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</si>
  <si>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</si>
  <si>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</si>
  <si>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</si>
  <si>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</si>
  <si>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</si>
  <si>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</si>
  <si>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</si>
  <si>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</si>
  <si>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</si>
  <si>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</si>
  <si>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</si>
  <si>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</si>
  <si>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</si>
  <si>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</si>
  <si>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</si>
  <si>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</si>
  <si>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</si>
  <si>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</si>
  <si>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</si>
  <si>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</si>
  <si>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</si>
  <si>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</si>
  <si>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</si>
  <si>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</si>
  <si>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</si>
  <si>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</si>
  <si>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</si>
  <si>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</si>
  <si>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</si>
  <si>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</si>
  <si>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</si>
  <si>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</si>
  <si>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</si>
  <si>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</si>
  <si>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</si>
  <si>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</si>
  <si>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</si>
  <si>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</si>
  <si>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</si>
  <si>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</si>
  <si>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</si>
  <si>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</si>
  <si>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</si>
  <si>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</si>
  <si>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</si>
  <si>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</si>
  <si>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</si>
  <si>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</si>
  <si>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</si>
  <si>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</si>
  <si>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</si>
  <si>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</si>
  <si>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</si>
  <si>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</si>
  <si>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</si>
  <si>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</si>
  <si>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</si>
  <si>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</si>
  <si>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</si>
  <si>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</si>
  <si>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</si>
  <si>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</si>
  <si>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</si>
  <si>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</si>
  <si>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</si>
  <si>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</si>
  <si>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</si>
  <si>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</si>
  <si>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</si>
  <si>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</si>
  <si>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</si>
  <si>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</si>
  <si>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</si>
  <si>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</si>
  <si>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</si>
  <si>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</si>
  <si>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</si>
  <si>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</si>
  <si>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</si>
  <si>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</si>
  <si>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</si>
  <si>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</si>
  <si>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</si>
  <si>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</si>
  <si>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</si>
  <si>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</si>
  <si>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</si>
  <si>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</si>
  <si>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</si>
  <si>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</si>
  <si>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</si>
  <si>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</si>
  <si>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</si>
  <si>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</si>
  <si>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</si>
  <si>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</si>
  <si>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</si>
  <si>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</si>
  <si>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</si>
  <si>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</si>
  <si>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</si>
  <si>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</si>
  <si>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</si>
  <si>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</si>
  <si>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</si>
  <si>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</si>
  <si>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</si>
  <si>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</si>
  <si>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</si>
  <si>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</si>
  <si>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</si>
  <si>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</si>
  <si>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</si>
  <si>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</si>
  <si>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</si>
  <si>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</si>
  <si>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</si>
  <si>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</si>
  <si>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</si>
  <si>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</si>
  <si>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</si>
  <si>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</si>
  <si>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</si>
  <si>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</si>
  <si>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</si>
  <si>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</si>
  <si>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</si>
  <si>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</si>
  <si>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</si>
  <si>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</si>
  <si>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</si>
  <si>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</si>
  <si>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</si>
  <si>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</si>
  <si>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</si>
  <si>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</si>
  <si>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</si>
  <si>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</si>
  <si>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</si>
  <si>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</si>
  <si>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</si>
  <si>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</si>
  <si>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</si>
  <si>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</si>
  <si>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</si>
  <si>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</si>
  <si>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</si>
  <si>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</si>
  <si>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</si>
  <si>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</si>
  <si>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</si>
  <si>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</si>
  <si>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</si>
  <si>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</si>
  <si>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</si>
  <si>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</si>
  <si>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</si>
  <si>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</si>
  <si>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</si>
  <si>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</si>
  <si>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</si>
  <si>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</si>
  <si>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</si>
  <si>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</si>
  <si>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</si>
  <si>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</si>
  <si>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</si>
  <si>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</si>
  <si>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</si>
  <si>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</si>
  <si>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</si>
  <si>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</si>
  <si>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</si>
  <si>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</si>
  <si>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</si>
  <si>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</si>
  <si>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</si>
  <si>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</si>
  <si>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</si>
  <si>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</si>
  <si>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</si>
  <si>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</si>
  <si>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</si>
  <si>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</si>
  <si>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</si>
  <si>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</si>
  <si>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</si>
  <si>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</si>
  <si>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</si>
  <si>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</si>
  <si>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</si>
  <si>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</si>
  <si>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</si>
  <si>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</si>
  <si>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</si>
  <si>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</si>
  <si>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</si>
  <si>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</si>
  <si>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</si>
  <si>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</si>
  <si>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</si>
  <si>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</si>
  <si>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</si>
  <si>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</si>
  <si>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</si>
  <si>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</si>
  <si>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</si>
  <si>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</si>
  <si>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</si>
  <si>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</si>
  <si>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</si>
  <si>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</si>
  <si>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</si>
  <si>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</si>
  <si>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</si>
  <si>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</si>
  <si>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</si>
  <si>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</si>
  <si>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</si>
  <si>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</si>
  <si>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</si>
  <si>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</si>
  <si>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</si>
  <si>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</si>
  <si>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</si>
  <si>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</si>
  <si>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</si>
  <si>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</si>
  <si>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</si>
  <si>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</si>
  <si>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</si>
  <si>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</si>
  <si>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</si>
  <si>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</si>
  <si>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</si>
  <si>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</si>
  <si>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</si>
  <si>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</si>
  <si>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</si>
  <si>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</si>
  <si>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</si>
  <si>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</si>
  <si>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</si>
  <si>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</si>
  <si>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</si>
  <si>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</si>
  <si>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</si>
  <si>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</si>
  <si>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</si>
  <si>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</si>
  <si>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</si>
  <si>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</si>
  <si>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</si>
  <si>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</si>
  <si>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</si>
  <si>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</si>
  <si>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</si>
  <si>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</si>
  <si>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</si>
  <si>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</si>
  <si>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</si>
  <si>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</si>
  <si>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</si>
  <si>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</si>
  <si>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</si>
  <si>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</si>
  <si>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</si>
  <si>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</si>
  <si>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</si>
  <si>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</si>
  <si>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</si>
  <si>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</si>
  <si>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</si>
  <si>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</si>
  <si>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</si>
  <si>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</si>
  <si>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</si>
  <si>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</si>
  <si>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</si>
  <si>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</si>
  <si>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</si>
  <si>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</si>
  <si>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</si>
  <si>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</si>
  <si>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</si>
  <si>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</si>
  <si>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</si>
  <si>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</si>
  <si>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</si>
  <si>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</si>
  <si>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</si>
  <si>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</si>
  <si>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</si>
  <si>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</si>
  <si>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</si>
  <si>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</si>
  <si>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</si>
  <si>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</si>
  <si>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</si>
  <si>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</si>
  <si>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</si>
  <si>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</si>
  <si>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</si>
  <si>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</si>
  <si>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</si>
  <si>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</si>
  <si>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</si>
  <si>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</si>
  <si>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</si>
  <si>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</si>
  <si>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</si>
  <si>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</si>
  <si>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</si>
  <si>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</si>
  <si>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</si>
  <si>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</si>
  <si>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</si>
  <si>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</si>
  <si>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</si>
  <si>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</si>
  <si>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</si>
  <si>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</si>
  <si>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</si>
  <si>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</si>
  <si>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</si>
  <si>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</si>
  <si>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</si>
  <si>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</si>
  <si>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</si>
  <si>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</si>
  <si>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</si>
  <si>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</si>
  <si>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</si>
  <si>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</si>
  <si>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</si>
  <si>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</si>
  <si>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</si>
  <si>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</si>
  <si>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</si>
  <si>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</si>
  <si>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</si>
  <si>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</si>
  <si>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</si>
  <si>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</si>
  <si>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</si>
  <si>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</si>
  <si>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</si>
  <si>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</si>
  <si>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</si>
  <si>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</si>
  <si>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</si>
  <si>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</si>
  <si>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</si>
  <si>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</si>
  <si>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</si>
  <si>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</si>
  <si>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</si>
  <si>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</si>
  <si>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</si>
  <si>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</si>
  <si>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</si>
  <si>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</si>
  <si>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</si>
  <si>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</si>
  <si>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</si>
  <si>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</si>
  <si>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</si>
  <si>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</si>
  <si>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</si>
  <si>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</si>
  <si>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</si>
  <si>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</si>
  <si>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</si>
  <si>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</si>
  <si>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</si>
  <si>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</si>
  <si>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</si>
  <si>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</si>
  <si>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</si>
  <si>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</si>
  <si>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</si>
  <si>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</si>
  <si>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</si>
  <si>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</si>
  <si>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</si>
  <si>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</si>
  <si>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</si>
  <si>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</si>
  <si>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</si>
  <si>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</si>
  <si>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</si>
  <si>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</si>
  <si>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</si>
  <si>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</si>
  <si>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</si>
  <si>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</si>
  <si>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</si>
  <si>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</si>
  <si>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</si>
  <si>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</si>
  <si>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</si>
  <si>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</si>
  <si>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</si>
  <si>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</si>
  <si>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</si>
  <si>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</si>
  <si>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</si>
  <si>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</si>
  <si>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</si>
  <si>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</si>
  <si>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</si>
  <si>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</si>
  <si>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</si>
  <si>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</si>
  <si>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</si>
  <si>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</si>
  <si>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</si>
  <si>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</si>
  <si>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</si>
  <si>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</si>
  <si>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</si>
  <si>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</si>
  <si>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</si>
  <si>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</si>
  <si>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</si>
  <si>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</si>
  <si>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</si>
  <si>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</si>
  <si>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</si>
  <si>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</si>
  <si>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</si>
  <si>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</si>
  <si>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</si>
  <si>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</si>
  <si>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</si>
  <si>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</si>
  <si>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</si>
  <si>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</si>
  <si>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</si>
  <si>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</si>
  <si>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</si>
  <si>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</si>
  <si>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</si>
  <si>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</si>
  <si>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</si>
  <si>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</si>
  <si>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</si>
  <si>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</si>
  <si>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</si>
  <si>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</si>
  <si>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</si>
  <si>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</si>
  <si>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</si>
  <si>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</si>
  <si>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</si>
  <si>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</si>
  <si>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</si>
  <si>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</si>
  <si>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</si>
  <si>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</si>
  <si>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</si>
  <si>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</si>
  <si>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</si>
  <si>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</si>
  <si>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</si>
  <si>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</si>
  <si>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</si>
  <si>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</si>
  <si>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</si>
  <si>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</si>
  <si>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</si>
  <si>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</si>
  <si>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</si>
  <si>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</si>
  <si>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</si>
  <si>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</si>
  <si>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</si>
  <si>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</si>
  <si>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</si>
  <si>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</si>
  <si>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</si>
  <si>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</si>
  <si>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</si>
  <si>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</si>
  <si>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</si>
  <si>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</si>
  <si>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</si>
  <si>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</si>
  <si>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</si>
  <si>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</si>
  <si>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</si>
  <si>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</si>
  <si>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</si>
  <si>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</si>
  <si>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</si>
  <si>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</si>
  <si>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</si>
  <si>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</si>
  <si>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</si>
  <si>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</si>
  <si>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</si>
  <si>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</si>
  <si>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</si>
  <si>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</si>
  <si>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</si>
  <si>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</si>
  <si>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</si>
  <si>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</si>
  <si>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</si>
  <si>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</si>
  <si>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</si>
  <si>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</si>
  <si>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</si>
  <si>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</si>
  <si>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</si>
  <si>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</si>
  <si>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</si>
  <si>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</si>
  <si>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</si>
  <si>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</si>
  <si>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</si>
  <si>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</si>
  <si>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</si>
  <si>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</si>
  <si>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</si>
  <si>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</si>
  <si>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</si>
  <si>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</si>
  <si>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</si>
  <si>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</si>
  <si>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</si>
  <si>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</si>
  <si>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</si>
  <si>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</si>
  <si>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</si>
  <si>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</si>
  <si>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</si>
  <si>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</si>
  <si>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</si>
  <si>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</si>
  <si>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</si>
  <si>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</si>
  <si>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</si>
  <si>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</si>
  <si>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</si>
  <si>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</si>
  <si>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</si>
  <si>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</si>
  <si>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</si>
  <si>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</si>
  <si>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</si>
  <si>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</si>
  <si>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</si>
  <si>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</si>
  <si>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</si>
  <si>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</si>
  <si>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</si>
  <si>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</si>
  <si>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</si>
  <si>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</si>
  <si>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</si>
  <si>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</si>
  <si>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</si>
  <si>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</si>
  <si>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</si>
  <si>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</si>
  <si>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</si>
  <si>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</si>
  <si>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</si>
  <si>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</si>
  <si>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</si>
  <si>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</si>
  <si>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</si>
  <si>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</si>
  <si>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</si>
  <si>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</si>
  <si>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</si>
  <si>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</si>
  <si>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</si>
  <si>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</si>
  <si>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</si>
  <si>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</si>
  <si>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</si>
  <si>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</si>
  <si>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</si>
  <si>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</si>
  <si>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</si>
  <si>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</si>
  <si>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</si>
  <si>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</si>
  <si>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</si>
  <si>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</si>
  <si>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</si>
  <si>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</si>
  <si>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</si>
  <si>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</si>
  <si>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</si>
  <si>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</si>
  <si>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</si>
  <si>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</si>
  <si>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</si>
  <si>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</si>
  <si>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</si>
  <si>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</si>
  <si>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</si>
  <si>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</si>
  <si>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</si>
  <si>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</si>
  <si>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</si>
  <si>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</si>
  <si>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</si>
  <si>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</si>
  <si>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</si>
  <si>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</si>
  <si>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</si>
  <si>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</si>
  <si>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</si>
  <si>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</si>
  <si>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</si>
  <si>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</si>
  <si>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</si>
  <si>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</si>
  <si>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</si>
  <si>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</si>
  <si>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</si>
  <si>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</si>
  <si>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</si>
  <si>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</si>
  <si>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</si>
  <si>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</si>
  <si>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</si>
  <si>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</si>
  <si>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</si>
  <si>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</si>
  <si>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</si>
  <si>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</si>
  <si>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</si>
  <si>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</si>
  <si>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</si>
  <si>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</si>
  <si>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</si>
  <si>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</si>
  <si>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</si>
  <si>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</si>
  <si>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</si>
  <si>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</si>
  <si>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</si>
  <si>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</si>
  <si>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</si>
  <si>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</si>
  <si>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</si>
  <si>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</si>
  <si>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</si>
  <si>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</si>
  <si>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</si>
  <si>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</si>
  <si>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</si>
  <si>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</si>
  <si>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</si>
  <si>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</si>
  <si>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</si>
  <si>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</si>
  <si>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</si>
  <si>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</si>
  <si>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</si>
  <si>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</si>
  <si>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</si>
  <si>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</si>
  <si>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</si>
  <si>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</si>
  <si>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</si>
  <si>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</si>
  <si>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</si>
  <si>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</si>
  <si>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</si>
  <si>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</si>
  <si>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</si>
  <si>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</si>
  <si>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</si>
  <si>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</si>
  <si>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</si>
  <si>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</si>
  <si>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</si>
  <si>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</si>
  <si>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</si>
  <si>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</si>
  <si>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</si>
  <si>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</si>
  <si>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</si>
  <si>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</si>
  <si>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</si>
  <si>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</si>
  <si>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</si>
  <si>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</si>
  <si>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</si>
  <si>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</si>
  <si>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</si>
  <si>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</si>
  <si>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</si>
  <si>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</si>
  <si>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</si>
  <si>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</si>
  <si>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</si>
  <si>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</si>
  <si>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</si>
  <si>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</si>
  <si>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</si>
  <si>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</si>
  <si>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</si>
  <si>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</si>
  <si>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</si>
  <si>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</si>
  <si>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</si>
  <si>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</si>
  <si>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</si>
  <si>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</si>
  <si>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</si>
  <si>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</si>
  <si>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</si>
  <si>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</si>
  <si>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</si>
  <si>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</si>
  <si>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</si>
  <si>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</si>
  <si>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</si>
  <si>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</si>
  <si>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</si>
  <si>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</si>
  <si>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</si>
  <si>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</si>
  <si>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</si>
  <si>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</si>
  <si>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</si>
  <si>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</si>
  <si>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</si>
  <si>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</si>
  <si>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</si>
  <si>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</si>
  <si>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</si>
  <si>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</si>
  <si>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</si>
  <si>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</si>
  <si>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</si>
  <si>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</si>
  <si>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</si>
  <si>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</si>
  <si>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</si>
  <si>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</si>
  <si>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</si>
  <si>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</si>
  <si>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</si>
  <si>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</si>
  <si>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</si>
  <si>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</si>
  <si>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</si>
  <si>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</si>
  <si>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</si>
  <si>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</si>
  <si>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</si>
  <si>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</si>
  <si>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</si>
  <si>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</si>
  <si>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</si>
  <si>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</si>
  <si>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</si>
  <si>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</si>
  <si>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</si>
  <si>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</si>
  <si>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</si>
  <si>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</si>
  <si>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</si>
  <si>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</si>
  <si>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</si>
  <si>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</si>
  <si>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</si>
  <si>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</si>
  <si>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</si>
  <si>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</si>
  <si>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</si>
  <si>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</si>
  <si>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</si>
  <si>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</si>
  <si>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</si>
  <si>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</si>
  <si>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</si>
  <si>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</si>
  <si>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</si>
  <si>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</si>
  <si>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</si>
  <si>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</si>
  <si>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</si>
  <si>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</si>
  <si>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</si>
  <si>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</si>
  <si>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</si>
  <si>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</si>
  <si>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</si>
  <si>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</si>
  <si>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</si>
  <si>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</si>
  <si>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</si>
  <si>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</si>
  <si>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</si>
  <si>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</si>
  <si>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</si>
  <si>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</si>
  <si>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</si>
  <si>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</si>
  <si>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</si>
  <si>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</si>
  <si>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</si>
  <si>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</si>
  <si>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</si>
  <si>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</si>
  <si>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</si>
  <si>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</si>
  <si>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</si>
  <si>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</si>
  <si>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</si>
  <si>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</si>
  <si>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</si>
  <si>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</si>
  <si>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</si>
  <si>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</si>
  <si>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</si>
  <si>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</si>
  <si>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</si>
  <si>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</si>
  <si>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</si>
  <si>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</si>
  <si>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</si>
  <si>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</si>
  <si>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</si>
  <si>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</si>
  <si>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</si>
  <si>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</si>
  <si>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</si>
  <si>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</si>
  <si>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</si>
  <si>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</si>
  <si>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</si>
  <si>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</si>
  <si>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</si>
  <si>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</si>
  <si>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</si>
  <si>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</si>
  <si>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</si>
  <si>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</si>
  <si>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</si>
  <si>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</si>
  <si>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</si>
  <si>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</si>
  <si>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</si>
  <si>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</si>
  <si>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</si>
  <si>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</si>
  <si>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</si>
  <si>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</si>
  <si>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</si>
  <si>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</si>
  <si>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</si>
  <si>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</si>
  <si>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</si>
  <si>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</si>
  <si>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</si>
  <si>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</si>
  <si>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</si>
  <si>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</si>
  <si>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</si>
  <si>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</si>
  <si>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</si>
  <si>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</si>
  <si>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</si>
  <si>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</si>
  <si>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</si>
  <si>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</si>
  <si>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</si>
  <si>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</si>
  <si>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</si>
  <si>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</si>
  <si>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</si>
  <si>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</si>
  <si>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</si>
  <si>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</si>
  <si>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</si>
  <si>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</si>
  <si>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</si>
  <si>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</si>
  <si>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</si>
  <si>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</si>
  <si>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</si>
  <si>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</si>
  <si>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</si>
  <si>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</si>
  <si>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</si>
  <si>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</si>
  <si>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</si>
  <si>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</si>
  <si>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</si>
  <si>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</si>
  <si>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</si>
  <si>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</si>
  <si>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</si>
  <si>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</si>
  <si>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</si>
  <si>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</si>
  <si>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</si>
  <si>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</si>
  <si>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</si>
  <si>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</si>
  <si>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</si>
  <si>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</si>
  <si>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</si>
  <si>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</si>
  <si>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</si>
  <si>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</si>
  <si>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</si>
  <si>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</si>
  <si>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</si>
  <si>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</si>
  <si>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</si>
  <si>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</si>
  <si>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</si>
  <si>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</si>
  <si>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</si>
  <si>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</si>
  <si>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</si>
  <si>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</si>
  <si>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</si>
  <si>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</si>
  <si>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</si>
  <si>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</si>
  <si>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</si>
  <si>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</si>
  <si>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</si>
  <si>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</si>
  <si>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</si>
  <si>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</si>
  <si>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</si>
  <si>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</si>
  <si>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</si>
  <si>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</si>
  <si>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</si>
  <si>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</si>
  <si>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</si>
  <si>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</si>
  <si>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</si>
  <si>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</si>
  <si>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</si>
  <si>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</si>
  <si>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</si>
  <si>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</si>
  <si>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</si>
  <si>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</si>
  <si>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</si>
  <si>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</si>
  <si>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</si>
  <si>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</si>
  <si>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</si>
  <si>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</si>
  <si>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</si>
  <si>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</si>
  <si>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</si>
  <si>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</si>
  <si>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</si>
  <si>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</si>
  <si>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</si>
  <si>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</si>
  <si>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</si>
  <si>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</si>
  <si>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</si>
  <si>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</si>
  <si>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</si>
  <si>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</si>
  <si>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</si>
  <si>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</si>
  <si>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</si>
  <si>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</si>
  <si>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</si>
  <si>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</si>
  <si>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</si>
  <si>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</si>
  <si>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</si>
  <si>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</si>
  <si>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</si>
  <si>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</si>
  <si>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</si>
  <si>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</si>
  <si>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</si>
  <si>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</si>
  <si>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</si>
  <si>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</si>
  <si>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</si>
  <si>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</si>
  <si>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</si>
  <si>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</si>
  <si>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</si>
  <si>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</si>
  <si>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</si>
  <si>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</si>
  <si>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</si>
  <si>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</si>
  <si>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</si>
  <si>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</si>
  <si>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</si>
  <si>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</si>
  <si>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</si>
  <si>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</si>
  <si>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</si>
  <si>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</si>
  <si>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</si>
  <si>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</si>
  <si>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</si>
  <si>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</si>
  <si>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</si>
  <si>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</si>
  <si>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</si>
  <si>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</si>
  <si>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</si>
  <si>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</si>
  <si>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</si>
  <si>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</si>
  <si>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</si>
  <si>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</si>
  <si>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</si>
  <si>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</si>
  <si>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</si>
  <si>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</si>
  <si>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</si>
  <si>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</si>
  <si>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</si>
  <si>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</si>
  <si>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</si>
  <si>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</si>
  <si>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</si>
  <si>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</si>
  <si>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</si>
  <si>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</si>
  <si>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</si>
  <si>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</si>
  <si>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</si>
  <si>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</si>
  <si>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</si>
  <si>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</si>
  <si>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</si>
  <si>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</si>
  <si>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</si>
  <si>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</si>
  <si>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</si>
  <si>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</si>
  <si>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</si>
  <si>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</si>
  <si>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</si>
  <si>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</si>
  <si>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</si>
  <si>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</si>
  <si>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</si>
  <si>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</si>
  <si>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</si>
  <si>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</si>
  <si>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</si>
  <si>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</si>
  <si>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</si>
  <si>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</si>
  <si>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</si>
  <si>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</si>
  <si>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</si>
  <si>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</si>
  <si>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</si>
  <si>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</si>
  <si>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</si>
  <si>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</si>
  <si>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</si>
  <si>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</si>
  <si>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</si>
  <si>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</si>
  <si>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</si>
  <si>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</si>
  <si>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</si>
  <si>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</si>
  <si>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</si>
  <si>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</si>
  <si>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</si>
  <si>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</si>
  <si>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</si>
  <si>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</si>
  <si>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</si>
  <si>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</si>
  <si>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</si>
  <si>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</si>
  <si>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</si>
  <si>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</si>
  <si>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</si>
  <si>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</si>
  <si>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</si>
  <si>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</si>
  <si>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</si>
  <si>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</si>
  <si>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</si>
  <si>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</si>
  <si>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</si>
  <si>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</si>
  <si>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</si>
  <si>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</si>
  <si>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</si>
  <si>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</si>
  <si>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</si>
  <si>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</si>
  <si>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</si>
  <si>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</si>
  <si>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</si>
  <si>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</si>
  <si>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</si>
  <si>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</si>
  <si>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</si>
  <si>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</si>
  <si>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</si>
  <si>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</si>
  <si>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</si>
  <si>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</si>
  <si>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</si>
  <si>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</si>
  <si>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</si>
  <si>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</si>
  <si>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</si>
  <si>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</si>
  <si>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</si>
  <si>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</si>
  <si>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</si>
  <si>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</si>
  <si>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</si>
  <si>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</si>
  <si>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</si>
  <si>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</si>
  <si>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</si>
  <si>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</si>
  <si>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</si>
  <si>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</si>
  <si>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</si>
  <si>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</si>
  <si>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</si>
  <si>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</si>
  <si>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</si>
  <si>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</si>
  <si>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</si>
  <si>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</si>
  <si>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</si>
  <si>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</si>
  <si>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</si>
  <si>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</si>
  <si>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</si>
  <si>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</si>
  <si>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</si>
  <si>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</si>
  <si>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</si>
  <si>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</si>
  <si>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</si>
  <si>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</si>
  <si>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</si>
  <si>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</si>
  <si>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</si>
  <si>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</si>
  <si>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</si>
  <si>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</si>
  <si>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</si>
  <si>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</si>
  <si>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</si>
  <si>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</si>
  <si>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</si>
  <si>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</si>
  <si>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</si>
  <si>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</si>
  <si>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</si>
  <si>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</si>
  <si>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</si>
  <si>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</si>
  <si>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</si>
  <si>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</si>
  <si>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</si>
  <si>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</si>
  <si>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</si>
  <si>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</si>
  <si>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</si>
  <si>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</si>
  <si>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</si>
  <si>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</si>
  <si>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</si>
  <si>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</si>
  <si>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</si>
  <si>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</si>
  <si>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</si>
  <si>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</si>
  <si>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</si>
  <si>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</si>
  <si>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</si>
  <si>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</si>
  <si>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</si>
  <si>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</si>
  <si>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</si>
  <si>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</si>
  <si>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</si>
  <si>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</si>
  <si>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</si>
  <si>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</si>
  <si>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</si>
  <si>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</si>
  <si>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</si>
  <si>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</si>
  <si>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</si>
  <si>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</si>
  <si>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</si>
  <si>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</si>
  <si>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</si>
  <si>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</si>
  <si>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</si>
  <si>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</si>
  <si>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</si>
  <si>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</si>
  <si>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</si>
  <si>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</si>
  <si>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</si>
  <si>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</si>
  <si>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</si>
  <si>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</si>
  <si>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</si>
  <si>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</si>
  <si>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</si>
  <si>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</si>
  <si>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</si>
  <si>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</si>
  <si>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</si>
  <si>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</si>
  <si>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</si>
  <si>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</si>
  <si>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</si>
  <si>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</si>
  <si>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</si>
  <si>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</si>
  <si>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</si>
  <si>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</si>
  <si>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</si>
  <si>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</si>
  <si>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</si>
  <si>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</si>
  <si>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</si>
  <si>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</si>
  <si>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</si>
  <si>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</si>
  <si>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</si>
  <si>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</si>
  <si>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</si>
  <si>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</si>
  <si>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</si>
  <si>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</si>
  <si>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</si>
  <si>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</si>
  <si>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</si>
  <si>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</si>
  <si>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</si>
  <si>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</si>
  <si>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</si>
  <si>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</si>
  <si>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</si>
  <si>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</si>
  <si>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</si>
  <si>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</si>
  <si>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</si>
  <si>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</si>
  <si>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</si>
  <si>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</si>
  <si>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</si>
  <si>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</si>
  <si>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</si>
  <si>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</si>
  <si>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</si>
  <si>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</si>
  <si>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</si>
  <si>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</si>
  <si>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</si>
  <si>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</si>
  <si>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</si>
  <si>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</si>
  <si>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</si>
  <si>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</si>
  <si>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</si>
  <si>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</si>
  <si>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</si>
  <si>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</si>
  <si>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</si>
  <si>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</si>
  <si>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</si>
  <si>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</si>
  <si>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</si>
  <si>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</si>
  <si>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</si>
  <si>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</si>
  <si>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</si>
  <si>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</si>
  <si>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</si>
  <si>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</si>
  <si>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</si>
  <si>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</si>
  <si>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</si>
  <si>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</si>
  <si>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</si>
  <si>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</si>
  <si>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</si>
  <si>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</si>
  <si>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</si>
  <si>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</si>
  <si>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</si>
  <si>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</si>
  <si>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</si>
  <si>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</si>
  <si>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</si>
  <si>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</si>
  <si>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</si>
  <si>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</si>
  <si>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</si>
  <si>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</si>
  <si>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</si>
  <si>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</si>
  <si>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</si>
  <si>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</si>
  <si>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</si>
  <si>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</si>
  <si>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</si>
  <si>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</si>
  <si>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</si>
  <si>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</si>
  <si>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</si>
  <si>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</si>
  <si>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</si>
  <si>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</si>
  <si>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</si>
  <si>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</si>
  <si>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</si>
  <si>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</si>
  <si>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</si>
  <si>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</si>
  <si>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</si>
  <si>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</si>
  <si>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</si>
  <si>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</si>
  <si>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</si>
  <si>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</si>
  <si>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</si>
  <si>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</si>
  <si>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</si>
  <si>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</si>
  <si>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</si>
  <si>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</si>
  <si>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</si>
  <si>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</si>
  <si>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</si>
  <si>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</si>
  <si>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</si>
  <si>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</si>
  <si>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</si>
  <si>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</si>
  <si>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</si>
  <si>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</si>
  <si>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</si>
  <si>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</si>
  <si>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</si>
  <si>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</si>
  <si>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</si>
  <si>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</si>
  <si>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</si>
  <si>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</si>
  <si>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</si>
  <si>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</si>
  <si>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</si>
  <si>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</si>
  <si>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</si>
  <si>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</si>
  <si>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</si>
  <si>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</si>
  <si>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</si>
  <si>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</si>
  <si>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</si>
  <si>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</si>
  <si>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</si>
  <si>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</si>
  <si>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</si>
  <si>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</si>
  <si>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</si>
  <si>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</si>
  <si>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</si>
  <si>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</si>
  <si>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</si>
  <si>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</si>
  <si>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</si>
  <si>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</si>
  <si>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</si>
  <si>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</si>
  <si>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</si>
  <si>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</si>
  <si>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</si>
  <si>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</si>
  <si>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</si>
  <si>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</si>
  <si>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</si>
  <si>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</si>
  <si>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</si>
  <si>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</si>
  <si>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</si>
  <si>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</si>
  <si>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</si>
  <si>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</si>
  <si>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</si>
  <si>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</si>
  <si>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</si>
  <si>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</si>
  <si>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</si>
  <si>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</si>
  <si>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</si>
  <si>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</si>
  <si>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</si>
  <si>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</si>
  <si>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</si>
  <si>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</si>
  <si>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</si>
  <si>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</si>
  <si>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</si>
  <si>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</si>
  <si>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</si>
  <si>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</si>
  <si>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</si>
  <si>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</si>
  <si>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</si>
  <si>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</si>
  <si>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</si>
  <si>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</si>
  <si>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</si>
  <si>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</si>
  <si>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</si>
  <si>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</si>
  <si>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</si>
  <si>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</si>
  <si>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</si>
  <si>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</si>
  <si>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</si>
  <si>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</si>
  <si>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</si>
  <si>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</si>
  <si>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</si>
  <si>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</si>
  <si>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</si>
  <si>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</si>
  <si>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</si>
  <si>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</si>
  <si>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</si>
  <si>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</si>
  <si>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</si>
  <si>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</si>
  <si>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</si>
  <si>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</si>
  <si>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</si>
  <si>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</si>
  <si>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</si>
  <si>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</si>
  <si>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</si>
  <si>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</si>
  <si>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</si>
  <si>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</si>
  <si>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</si>
  <si>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</si>
  <si>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</si>
  <si>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</si>
  <si>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</si>
  <si>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</si>
  <si>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</si>
  <si>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</si>
  <si>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</si>
  <si>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</si>
  <si>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</si>
  <si>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</si>
  <si>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</si>
  <si>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</si>
  <si>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</si>
  <si>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</si>
  <si>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</si>
  <si>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</si>
  <si>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</si>
  <si>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</si>
  <si>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</si>
  <si>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</si>
  <si>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</si>
  <si>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</si>
  <si>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</si>
  <si>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</si>
  <si>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</si>
  <si>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</si>
  <si>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</si>
  <si>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</si>
  <si>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</si>
  <si>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</si>
  <si>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</si>
  <si>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</si>
  <si>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</si>
  <si>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</si>
  <si>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</si>
  <si>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</si>
  <si>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</si>
  <si>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</si>
  <si>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</si>
  <si>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</si>
  <si>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</si>
  <si>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</si>
  <si>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</si>
  <si>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</si>
  <si>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</si>
  <si>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</si>
  <si>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</si>
  <si>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</si>
  <si>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</si>
  <si>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</si>
  <si>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</si>
  <si>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</si>
  <si>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</si>
  <si>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</si>
  <si>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</si>
  <si>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</si>
  <si>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</si>
  <si>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</si>
  <si>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</si>
  <si>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</si>
  <si>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</si>
  <si>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</si>
  <si>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</si>
  <si>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</si>
  <si>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</si>
  <si>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</si>
  <si>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</si>
  <si>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</si>
  <si>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</si>
  <si>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</si>
  <si>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</si>
  <si>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</si>
  <si>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</si>
  <si>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</si>
  <si>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</si>
  <si>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</si>
  <si>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</si>
  <si>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</si>
  <si>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</si>
  <si>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</si>
  <si>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</si>
  <si>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</si>
  <si>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</si>
  <si>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</si>
  <si>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</si>
  <si>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</si>
  <si>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</si>
  <si>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</si>
  <si>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</si>
  <si>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</si>
  <si>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</si>
  <si>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</si>
  <si>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</si>
  <si>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</si>
  <si>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</si>
  <si>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</si>
  <si>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</si>
  <si>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</si>
  <si>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</si>
  <si>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</si>
  <si>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</si>
  <si>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</si>
  <si>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</si>
  <si>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</si>
  <si>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</si>
  <si>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</si>
  <si>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</si>
  <si>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</si>
  <si>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</si>
  <si>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</si>
  <si>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</si>
  <si>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</si>
  <si>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</si>
  <si>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</si>
  <si>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</si>
  <si>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</si>
  <si>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</si>
  <si>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</si>
  <si>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</si>
  <si>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</si>
  <si>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</si>
  <si>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</si>
  <si>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</si>
  <si>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</si>
  <si>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</si>
  <si>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</si>
  <si>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</si>
  <si>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</si>
  <si>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</si>
  <si>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</si>
  <si>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</si>
  <si>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</si>
  <si>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</si>
  <si>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</si>
  <si>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</si>
  <si>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</si>
  <si>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</si>
  <si>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</si>
  <si>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</si>
  <si>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</si>
  <si>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</si>
  <si>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</si>
  <si>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</si>
  <si>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</si>
  <si>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</si>
  <si>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</si>
  <si>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</si>
  <si>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</si>
  <si>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</si>
  <si>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</si>
  <si>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</si>
  <si>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</si>
  <si>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</si>
  <si>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</si>
  <si>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</si>
  <si>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</si>
  <si>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</si>
  <si>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</si>
  <si>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</si>
  <si>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</si>
  <si>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</si>
  <si>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</si>
  <si>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</si>
  <si>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</si>
  <si>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</si>
  <si>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</si>
  <si>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</si>
  <si>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</si>
  <si>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</si>
  <si>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</si>
  <si>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</si>
  <si>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</si>
  <si>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</si>
  <si>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</si>
  <si>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</si>
  <si>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</si>
  <si>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</si>
  <si>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</si>
  <si>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</si>
  <si>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</si>
  <si>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</si>
  <si>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</si>
  <si>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</si>
  <si>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</si>
  <si>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</si>
  <si>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</si>
  <si>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</si>
  <si>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</si>
  <si>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</si>
  <si>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</si>
  <si>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</si>
  <si>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</si>
  <si>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</si>
  <si>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</si>
  <si>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</si>
  <si>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</si>
  <si>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</si>
  <si>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</si>
  <si>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</si>
  <si>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</si>
  <si>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</si>
  <si>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</si>
  <si>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</si>
  <si>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</si>
  <si>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</si>
  <si>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</si>
  <si>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</si>
  <si>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</si>
  <si>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</si>
  <si>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</si>
  <si>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</si>
  <si>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</si>
  <si>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</si>
  <si>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</si>
  <si>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</si>
  <si>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</si>
  <si>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</si>
  <si>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</si>
  <si>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</si>
  <si>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</si>
  <si>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</si>
  <si>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</si>
  <si>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</si>
  <si>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</si>
  <si>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</si>
  <si>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</si>
  <si>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</si>
  <si>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</si>
  <si>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</si>
  <si>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</si>
  <si>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</si>
  <si>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</si>
  <si>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</si>
  <si>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</si>
  <si>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</si>
  <si>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</si>
  <si>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</si>
  <si>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</si>
  <si>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</si>
  <si>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</si>
  <si>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</si>
  <si>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</si>
  <si>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</si>
  <si>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</si>
  <si>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</si>
  <si>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</si>
  <si>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</si>
  <si>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</si>
  <si>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</si>
  <si>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</si>
  <si>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</si>
  <si>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</si>
  <si>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</si>
  <si>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</si>
  <si>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</si>
  <si>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</si>
  <si>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</si>
  <si>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</si>
  <si>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</si>
  <si>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</si>
  <si>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</si>
  <si>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</si>
  <si>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</si>
  <si>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</si>
  <si>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</si>
  <si>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</si>
  <si>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</si>
  <si>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</si>
  <si>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</si>
  <si>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</si>
  <si>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</si>
  <si>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</si>
  <si>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</si>
  <si>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</si>
  <si>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</si>
  <si>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</si>
  <si>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</si>
  <si>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</si>
  <si>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</si>
  <si>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</si>
  <si>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</si>
  <si>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</si>
  <si>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</si>
  <si>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</si>
  <si>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</si>
  <si>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</si>
  <si>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</si>
  <si>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</si>
  <si>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</si>
  <si>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</si>
  <si>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</si>
  <si>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</si>
  <si>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</si>
  <si>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</si>
  <si>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</si>
  <si>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</si>
  <si>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</si>
  <si>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</si>
  <si>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</si>
  <si>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</si>
  <si>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</si>
  <si>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</si>
  <si>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</si>
  <si>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</si>
  <si>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</si>
  <si>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</si>
  <si>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</si>
  <si>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</si>
  <si>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</si>
  <si>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</si>
  <si>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</si>
  <si>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</si>
  <si>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</si>
  <si>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</si>
  <si>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</si>
  <si>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</si>
  <si>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</si>
  <si>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</si>
  <si>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</si>
  <si>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</si>
  <si>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</si>
  <si>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</si>
  <si>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</si>
  <si>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</si>
  <si>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</si>
  <si>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</si>
  <si>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</si>
  <si>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</si>
  <si>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</si>
  <si>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</si>
  <si>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</si>
  <si>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</si>
  <si>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</si>
  <si>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</si>
  <si>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</si>
  <si>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</si>
  <si>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</si>
  <si>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</si>
  <si>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</si>
  <si>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</si>
  <si>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</si>
  <si>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</si>
  <si>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</si>
  <si>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</si>
  <si>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</si>
  <si>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</si>
  <si>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</si>
  <si>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</si>
  <si>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</si>
  <si>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</si>
  <si>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</si>
  <si>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</si>
  <si>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</si>
  <si>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</si>
  <si>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</si>
  <si>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</si>
  <si>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</si>
  <si>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</si>
  <si>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</si>
  <si>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</si>
  <si>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</si>
  <si>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</si>
  <si>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</si>
  <si>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</si>
  <si>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</si>
  <si>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</si>
  <si>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</si>
  <si>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</si>
  <si>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</si>
  <si>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</si>
  <si>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</si>
  <si>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</si>
  <si>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</si>
  <si>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</si>
  <si>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</si>
  <si>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</si>
  <si>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</si>
  <si>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</si>
  <si>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</si>
  <si>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</si>
  <si>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</si>
  <si>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</si>
  <si>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</si>
  <si>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</si>
  <si>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</si>
  <si>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</si>
  <si>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</si>
  <si>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</si>
  <si>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</si>
  <si>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</si>
  <si>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</si>
  <si>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</si>
  <si>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</si>
  <si>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</si>
  <si>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</si>
  <si>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</si>
  <si>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</si>
  <si>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</si>
  <si>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</si>
  <si>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</si>
  <si>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</si>
  <si>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</si>
  <si>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</si>
  <si>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</si>
  <si>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</si>
  <si>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</si>
  <si>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</si>
  <si>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</si>
  <si>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</si>
  <si>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</si>
  <si>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</si>
  <si>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</si>
  <si>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</si>
  <si>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</si>
  <si>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</si>
  <si>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</si>
  <si>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</si>
  <si>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</si>
  <si>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</si>
  <si>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</si>
  <si>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</si>
  <si>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</si>
  <si>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</si>
  <si>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</si>
  <si>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</si>
  <si>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</si>
  <si>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</si>
  <si>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</si>
  <si>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</si>
  <si>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</si>
  <si>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</si>
  <si>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</si>
  <si>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</si>
  <si>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</si>
  <si>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</si>
  <si>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</si>
  <si>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</si>
  <si>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</si>
  <si>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</si>
  <si>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</si>
  <si>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</si>
  <si>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</si>
  <si>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</si>
  <si>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</si>
  <si>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</si>
  <si>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</si>
  <si>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</si>
  <si>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</si>
  <si>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</si>
  <si>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</si>
  <si>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</si>
  <si>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</si>
  <si>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</si>
  <si>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</si>
  <si>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</si>
  <si>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</si>
  <si>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</si>
  <si>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</si>
  <si>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</si>
  <si>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</si>
  <si>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</si>
  <si>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</si>
  <si>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</si>
  <si>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</si>
  <si>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</si>
  <si>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</si>
  <si>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</si>
  <si>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</si>
  <si>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</si>
  <si>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</si>
  <si>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</si>
  <si>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</si>
  <si>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</si>
  <si>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</si>
  <si>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</si>
  <si>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</si>
  <si>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</si>
  <si>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</si>
  <si>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</si>
  <si>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</si>
  <si>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</si>
  <si>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</si>
  <si>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</si>
  <si>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</si>
  <si>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</si>
  <si>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</si>
  <si>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</si>
  <si>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</si>
  <si>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</si>
  <si>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</si>
  <si>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</si>
  <si>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</si>
  <si>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</si>
  <si>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</si>
  <si>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</si>
  <si>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</si>
  <si>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</si>
  <si>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</si>
  <si>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</si>
  <si>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</si>
  <si>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</si>
  <si>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</si>
  <si>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</si>
  <si>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</si>
  <si>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</si>
  <si>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</si>
  <si>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</si>
  <si>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</si>
  <si>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</si>
  <si>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</si>
  <si>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</si>
  <si>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</si>
  <si>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</si>
  <si>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</si>
  <si>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</si>
  <si>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</si>
  <si>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</si>
  <si>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</si>
  <si>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</si>
  <si>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</si>
  <si>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</si>
  <si>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</si>
  <si>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</si>
  <si>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</si>
  <si>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</si>
  <si>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</si>
  <si>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</si>
  <si>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</si>
  <si>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</si>
  <si>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</si>
  <si>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</si>
  <si>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</si>
  <si>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</si>
  <si>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</si>
  <si>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</si>
  <si>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</si>
  <si>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</si>
  <si>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</si>
  <si>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</si>
  <si>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</si>
  <si>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</si>
  <si>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</si>
  <si>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</si>
  <si>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</si>
  <si>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</si>
  <si>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</si>
  <si>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</si>
  <si>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</si>
  <si>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</si>
  <si>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</si>
  <si>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</si>
  <si>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</si>
  <si>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</si>
  <si>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</si>
  <si>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</si>
  <si>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</si>
  <si>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</si>
  <si>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</si>
  <si>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</si>
  <si>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</si>
  <si>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</si>
  <si>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</si>
  <si>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</si>
  <si>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</si>
  <si>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</si>
  <si>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</si>
  <si>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</si>
  <si>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</si>
  <si>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</si>
  <si>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</si>
  <si>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</si>
  <si>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</si>
  <si>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</si>
  <si>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</si>
  <si>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</si>
  <si>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</si>
  <si>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</si>
  <si>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</si>
  <si>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</si>
  <si>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</si>
  <si>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</si>
  <si>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</si>
  <si>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</si>
  <si>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</si>
  <si>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</si>
  <si>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</si>
  <si>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</si>
  <si>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</si>
  <si>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</si>
  <si>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</si>
  <si>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</si>
  <si>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</si>
  <si>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</si>
  <si>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</si>
  <si>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</si>
  <si>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</si>
  <si>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</si>
  <si>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</si>
  <si>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</si>
  <si>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</si>
  <si>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</si>
  <si>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</si>
  <si>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</si>
  <si>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</si>
  <si>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</si>
  <si>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</si>
  <si>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</si>
  <si>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</si>
  <si>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</si>
  <si>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</si>
  <si>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</si>
  <si>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</si>
  <si>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</si>
  <si>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</si>
  <si>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</si>
  <si>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</si>
  <si>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</si>
  <si>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</si>
  <si>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</si>
  <si>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</si>
  <si>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</si>
  <si>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</si>
  <si>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</si>
  <si>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</si>
  <si>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</si>
  <si>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</si>
  <si>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</si>
  <si>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</si>
  <si>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</si>
  <si>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</si>
  <si>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</si>
  <si>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</si>
  <si>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</si>
  <si>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</si>
  <si>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</si>
  <si>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</si>
  <si>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</si>
  <si>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</si>
  <si>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</si>
  <si>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</si>
  <si>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</si>
  <si>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</si>
  <si>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</si>
  <si>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</si>
  <si>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</si>
  <si>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</si>
  <si>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</si>
  <si>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</si>
  <si>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</si>
  <si>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</si>
  <si>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</si>
  <si>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</si>
  <si>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</si>
  <si>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</si>
  <si>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</si>
  <si>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</si>
  <si>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</si>
  <si>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</si>
  <si>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</si>
  <si>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</si>
  <si>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</si>
  <si>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</si>
  <si>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</si>
  <si>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</si>
  <si>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</si>
  <si>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</si>
  <si>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</si>
  <si>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</si>
  <si>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</si>
  <si>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</si>
  <si>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</si>
  <si>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</si>
  <si>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</si>
  <si>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</si>
  <si>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</si>
  <si>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</si>
  <si>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</si>
  <si>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</si>
  <si>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</si>
  <si>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</si>
  <si>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</si>
  <si>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</si>
  <si>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</si>
  <si>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</si>
  <si>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</si>
  <si>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</si>
  <si>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</si>
  <si>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</si>
  <si>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</si>
  <si>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</si>
  <si>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</si>
  <si>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</si>
  <si>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</si>
  <si>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</si>
  <si>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</si>
  <si>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</si>
  <si>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</si>
  <si>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</si>
  <si>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</si>
  <si>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</si>
  <si>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</si>
  <si>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</si>
  <si>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</si>
  <si>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</si>
  <si>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</si>
  <si>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</si>
  <si>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</si>
  <si>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</si>
  <si>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</si>
  <si>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</si>
  <si>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</si>
  <si>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</si>
  <si>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</si>
  <si>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</si>
  <si>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</si>
  <si>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</si>
  <si>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</si>
  <si>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</si>
  <si>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</si>
  <si>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</si>
  <si>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</si>
  <si>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</si>
  <si>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</si>
  <si>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</si>
  <si>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</si>
  <si>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</si>
  <si>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</si>
  <si>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</si>
  <si>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</si>
  <si>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</si>
  <si>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</si>
  <si>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</si>
  <si>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</si>
  <si>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</si>
  <si>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</si>
  <si>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</si>
  <si>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</si>
  <si>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</si>
  <si>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</si>
  <si>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</si>
  <si>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</si>
  <si>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</si>
  <si>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</si>
  <si>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</si>
  <si>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</si>
  <si>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</si>
  <si>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</si>
  <si>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</si>
  <si>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</si>
  <si>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</si>
  <si>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</si>
  <si>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</si>
  <si>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</si>
  <si>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</si>
  <si>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</si>
  <si>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</si>
  <si>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</si>
  <si>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</si>
  <si>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</si>
  <si>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</si>
  <si>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</si>
  <si>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</si>
  <si>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</si>
  <si>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</si>
  <si>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</si>
  <si>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</si>
  <si>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</si>
  <si>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</si>
  <si>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</si>
  <si>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</si>
  <si>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</si>
  <si>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</si>
  <si>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</si>
  <si>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</si>
  <si>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</si>
  <si>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</si>
  <si>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</si>
  <si>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</si>
  <si>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</si>
  <si>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</si>
  <si>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</si>
  <si>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</si>
  <si>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</si>
  <si>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</si>
  <si>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</si>
  <si>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</si>
  <si>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</si>
  <si>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</si>
  <si>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</si>
  <si>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</si>
  <si>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</si>
  <si>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</si>
  <si>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</si>
  <si>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</si>
  <si>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</si>
  <si>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</si>
  <si>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</si>
  <si>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</si>
  <si>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</si>
  <si>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</si>
  <si>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</si>
  <si>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</si>
  <si>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</si>
  <si>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</si>
  <si>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</si>
  <si>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</si>
  <si>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</si>
  <si>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</si>
  <si>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</si>
  <si>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</si>
  <si>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</si>
  <si>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</si>
  <si>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</si>
  <si>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</si>
  <si>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</si>
  <si>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</si>
  <si>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</si>
  <si>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</si>
  <si>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</si>
  <si>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</si>
  <si>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</si>
  <si>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</si>
  <si>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</si>
  <si>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</si>
  <si>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</si>
  <si>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</si>
  <si>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</si>
  <si>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</si>
  <si>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</si>
  <si>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</si>
  <si>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</si>
  <si>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</si>
  <si>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</si>
  <si>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</si>
  <si>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</si>
  <si>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</si>
  <si>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</si>
  <si>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</si>
  <si>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</si>
  <si>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</si>
  <si>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</si>
  <si>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</si>
  <si>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</si>
  <si>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</si>
  <si>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</si>
  <si>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</si>
  <si>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</si>
  <si>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</si>
  <si>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</si>
  <si>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</si>
  <si>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</si>
  <si>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</si>
  <si>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</si>
  <si>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</si>
  <si>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</si>
  <si>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</si>
  <si>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</si>
  <si>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</si>
  <si>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</si>
  <si>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</si>
  <si>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</si>
  <si>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</si>
  <si>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</si>
  <si>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</si>
  <si>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</si>
  <si>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</si>
  <si>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</si>
  <si>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</si>
  <si>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</si>
  <si>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</si>
  <si>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</si>
  <si>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</si>
  <si>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</si>
  <si>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</si>
  <si>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</si>
  <si>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</si>
  <si>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</si>
  <si>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</si>
  <si>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</si>
  <si>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</si>
  <si>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</si>
  <si>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</si>
  <si>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</si>
  <si>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</si>
  <si>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</si>
  <si>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</si>
  <si>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</si>
  <si>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</si>
  <si>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</si>
  <si>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</si>
  <si>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</si>
  <si>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</si>
  <si>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</si>
  <si>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</si>
  <si>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</si>
  <si>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</si>
  <si>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</si>
  <si>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</si>
  <si>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</si>
  <si>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</si>
  <si>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</si>
  <si>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</si>
  <si>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</si>
  <si>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</si>
  <si>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</si>
  <si>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</si>
  <si>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</si>
  <si>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</si>
  <si>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</si>
  <si>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</si>
  <si>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</si>
  <si>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</si>
  <si>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</si>
  <si>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</si>
  <si>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</si>
  <si>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</si>
  <si>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</si>
  <si>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</si>
  <si>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</si>
  <si>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</si>
  <si>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</si>
  <si>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</si>
  <si>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</si>
  <si>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</si>
  <si>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</si>
  <si>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</si>
  <si>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</si>
  <si>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</si>
  <si>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</si>
  <si>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</si>
  <si>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</si>
  <si>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</si>
  <si>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</si>
  <si>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</si>
  <si>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</si>
  <si>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</si>
  <si>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</si>
  <si>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</si>
  <si>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</si>
  <si>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</si>
  <si>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</si>
  <si>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</si>
  <si>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</si>
  <si>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</si>
  <si>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</si>
  <si>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</si>
  <si>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</si>
  <si>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</si>
  <si>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</si>
  <si>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</si>
  <si>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</si>
  <si>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</si>
  <si>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</si>
  <si>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</si>
  <si>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</si>
  <si>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</si>
  <si>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</si>
  <si>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</si>
  <si>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</si>
  <si>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</si>
  <si>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</si>
  <si>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</si>
  <si>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</si>
  <si>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</si>
  <si>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</si>
  <si>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</si>
  <si>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</si>
  <si>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</si>
  <si>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</si>
  <si>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</si>
  <si>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</si>
  <si>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</si>
  <si>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</si>
  <si>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</si>
  <si>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</si>
  <si>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</si>
  <si>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</si>
  <si>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</si>
  <si>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</si>
  <si>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</si>
  <si>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</si>
  <si>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</si>
  <si>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</si>
  <si>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</si>
  <si>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</si>
  <si>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</si>
  <si>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</si>
  <si>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</si>
  <si>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</si>
  <si>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</si>
  <si>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</si>
  <si>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</si>
  <si>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</si>
  <si>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</si>
  <si>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</si>
  <si>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</si>
  <si>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</si>
  <si>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</si>
  <si>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</si>
  <si>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</si>
  <si>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</si>
  <si>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</si>
  <si>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</si>
  <si>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</si>
  <si>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</si>
  <si>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</si>
  <si>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</si>
  <si>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</si>
  <si>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</si>
  <si>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</si>
  <si>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</si>
  <si>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</si>
  <si>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</si>
  <si>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</si>
  <si>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</si>
  <si>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</si>
  <si>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</si>
  <si>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</si>
  <si>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</si>
  <si>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</si>
  <si>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</si>
  <si>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</si>
  <si>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</si>
  <si>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</si>
  <si>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</si>
  <si>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</si>
  <si>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</si>
  <si>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</si>
  <si>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</si>
  <si>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</si>
  <si>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</si>
  <si>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</si>
  <si>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</si>
  <si>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</si>
  <si>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</si>
  <si>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</si>
  <si>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</si>
  <si>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</si>
  <si>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</si>
  <si>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</si>
  <si>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</si>
  <si>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</si>
  <si>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</si>
  <si>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</si>
  <si>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</si>
  <si>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</si>
  <si>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</si>
  <si>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</si>
  <si>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</si>
  <si>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</si>
  <si>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</si>
  <si>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</si>
  <si>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</si>
  <si>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</si>
  <si>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</si>
  <si>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</si>
  <si>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</si>
  <si>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</si>
  <si>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</si>
  <si>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</si>
  <si>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</si>
  <si>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</si>
  <si>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</si>
  <si>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</si>
  <si>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</si>
  <si>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</si>
  <si>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</si>
  <si>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</si>
  <si>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</si>
  <si>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</si>
  <si>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</si>
  <si>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</si>
  <si>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</si>
  <si>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</si>
  <si>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</si>
  <si>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</si>
  <si>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</si>
  <si>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</si>
  <si>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</si>
  <si>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</si>
  <si>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</si>
  <si>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</si>
  <si>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</si>
  <si>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</si>
  <si>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</si>
  <si>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</si>
  <si>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</si>
  <si>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</si>
  <si>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</si>
  <si>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</si>
  <si>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</si>
  <si>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</si>
  <si>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</si>
  <si>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</si>
  <si>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</si>
  <si>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</si>
  <si>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</si>
  <si>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</si>
  <si>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</si>
  <si>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</si>
  <si>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</si>
  <si>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</si>
  <si>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</si>
  <si>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</si>
  <si>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</si>
  <si>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</si>
  <si>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</si>
  <si>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</si>
  <si>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</si>
  <si>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</si>
  <si>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</si>
  <si>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</si>
  <si>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</si>
  <si>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</si>
  <si>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</si>
  <si>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</si>
  <si>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</si>
  <si>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</si>
  <si>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</si>
  <si>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</si>
  <si>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</si>
  <si>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</si>
  <si>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</si>
  <si>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</si>
  <si>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</si>
  <si>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</si>
  <si>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</si>
  <si>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</si>
  <si>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</si>
  <si>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</si>
  <si>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</si>
  <si>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</si>
  <si>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</si>
  <si>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</si>
  <si>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</si>
  <si>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</si>
  <si>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</si>
  <si>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</si>
  <si>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</si>
  <si>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</si>
  <si>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</si>
  <si>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</si>
  <si>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</si>
  <si>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</si>
  <si>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</si>
  <si>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</si>
  <si>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</si>
  <si>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</si>
  <si>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</si>
  <si>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</si>
  <si>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</si>
  <si>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</si>
  <si>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</si>
  <si>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</si>
  <si>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</si>
  <si>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</si>
  <si>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</si>
  <si>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</si>
  <si>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</si>
  <si>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</si>
  <si>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</si>
  <si>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</si>
  <si>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</si>
  <si>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</si>
  <si>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</si>
  <si>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</si>
  <si>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</si>
  <si>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</si>
  <si>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</si>
  <si>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</si>
  <si>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</si>
  <si>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</si>
  <si>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</si>
  <si>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</si>
  <si>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</si>
  <si>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</si>
  <si>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</si>
  <si>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</si>
  <si>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</si>
  <si>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</si>
  <si>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</si>
  <si>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</si>
  <si>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</si>
  <si>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</si>
  <si>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</si>
  <si>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</si>
  <si>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</si>
  <si>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</si>
  <si>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</si>
  <si>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</si>
  <si>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</si>
  <si>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</si>
  <si>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</si>
  <si>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</si>
  <si>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</si>
  <si>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</si>
  <si>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</si>
  <si>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</si>
  <si>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</si>
  <si>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</si>
  <si>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</si>
  <si>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</si>
  <si>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</si>
  <si>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</si>
  <si>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</si>
  <si>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</si>
  <si>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</si>
  <si>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</si>
  <si>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</si>
  <si>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</si>
  <si>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</si>
  <si>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</si>
  <si>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</si>
  <si>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</si>
  <si>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</si>
  <si>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</si>
  <si>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</si>
  <si>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</si>
  <si>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</si>
  <si>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</si>
  <si>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</si>
  <si>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</si>
  <si>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</si>
  <si>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</si>
  <si>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</si>
  <si>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</si>
  <si>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</si>
  <si>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</si>
  <si>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</si>
  <si>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</si>
  <si>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</si>
  <si>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</si>
  <si>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</si>
  <si>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</si>
  <si>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</si>
  <si>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</si>
  <si>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</si>
  <si>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</si>
  <si>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</si>
  <si>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</si>
  <si>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</si>
  <si>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</si>
  <si>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</si>
  <si>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</si>
  <si>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</si>
  <si>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</si>
  <si>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</si>
  <si>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</si>
  <si>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</si>
  <si>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</si>
  <si>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</si>
  <si>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</si>
  <si>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</si>
  <si>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</si>
  <si>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</si>
  <si>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</si>
  <si>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</si>
  <si>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</si>
  <si>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</si>
  <si>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</si>
  <si>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</si>
  <si>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</si>
  <si>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</si>
  <si>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</si>
  <si>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</si>
  <si>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</si>
  <si>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</si>
  <si>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</si>
  <si>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</si>
  <si>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</si>
  <si>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</si>
  <si>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</si>
  <si>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</si>
  <si>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</si>
  <si>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</si>
  <si>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</si>
  <si>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</si>
  <si>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</si>
  <si>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</si>
  <si>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</si>
  <si>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</si>
  <si>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</si>
  <si>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</si>
  <si>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</si>
  <si>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</si>
  <si>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</si>
  <si>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</si>
  <si>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</si>
  <si>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</si>
  <si>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</si>
  <si>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</si>
  <si>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</si>
  <si>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</si>
  <si>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</si>
  <si>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</si>
  <si>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</si>
  <si>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</si>
  <si>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</si>
  <si>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</si>
  <si>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</si>
  <si>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</si>
  <si>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</si>
  <si>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</si>
  <si>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</si>
  <si>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</si>
  <si>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</si>
  <si>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</si>
  <si>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</si>
  <si>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</si>
  <si>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</si>
  <si>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</si>
  <si>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</si>
  <si>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</si>
  <si>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</si>
  <si>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</si>
  <si>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</si>
  <si>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</si>
  <si>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</si>
  <si>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</si>
  <si>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</si>
  <si>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</si>
  <si>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</si>
  <si>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</si>
  <si>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</si>
  <si>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</si>
  <si>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</si>
  <si>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</si>
  <si>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</si>
  <si>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</si>
  <si>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</si>
  <si>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</si>
  <si>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</si>
  <si>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</si>
  <si>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</si>
  <si>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</si>
  <si>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</si>
  <si>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</si>
  <si>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</si>
  <si>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</si>
  <si>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</si>
  <si>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</si>
  <si>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</si>
  <si>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</si>
  <si>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</si>
  <si>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</si>
  <si>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</si>
  <si>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</si>
  <si>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</si>
  <si>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</si>
  <si>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</si>
  <si>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</si>
  <si>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</si>
  <si>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</si>
  <si>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</si>
  <si>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</si>
  <si>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</si>
  <si>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</si>
  <si>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</si>
  <si>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</si>
  <si>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</si>
  <si>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</si>
  <si>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</si>
  <si>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</si>
  <si>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</si>
  <si>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</si>
  <si>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</si>
  <si>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</si>
  <si>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</si>
  <si>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</si>
  <si>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</si>
  <si>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</si>
  <si>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</si>
  <si>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</si>
  <si>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</si>
  <si>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</si>
  <si>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</si>
  <si>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</si>
  <si>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</si>
  <si>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</si>
  <si>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</si>
  <si>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</si>
  <si>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</si>
  <si>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</si>
  <si>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</si>
  <si>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</si>
  <si>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</si>
  <si>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</si>
  <si>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</si>
  <si>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</si>
  <si>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</si>
  <si>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</si>
  <si>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</si>
  <si>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</si>
  <si>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</si>
  <si>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</si>
  <si>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</si>
  <si>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</si>
  <si>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</si>
  <si>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</si>
  <si>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</si>
  <si>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</si>
  <si>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</si>
  <si>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</si>
  <si>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</si>
  <si>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</si>
  <si>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</si>
  <si>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</si>
  <si>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</si>
  <si>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</si>
  <si>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</si>
  <si>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</si>
  <si>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</si>
  <si>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</si>
  <si>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</si>
  <si>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</si>
  <si>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</si>
  <si>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</si>
  <si>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</si>
  <si>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</si>
  <si>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</si>
  <si>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</si>
  <si>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</si>
  <si>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</si>
  <si>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</si>
  <si>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</si>
  <si>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</si>
  <si>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</si>
  <si>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</si>
  <si>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</si>
  <si>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</si>
  <si>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</si>
  <si>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</si>
  <si>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</si>
  <si>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</si>
  <si>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</si>
  <si>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</si>
  <si>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</si>
  <si>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</si>
  <si>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</si>
  <si>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</si>
  <si>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</si>
  <si>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</si>
  <si>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</si>
  <si>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</si>
  <si>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</si>
  <si>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</si>
  <si>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</si>
  <si>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</si>
  <si>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</si>
  <si>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</si>
  <si>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</si>
  <si>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</si>
  <si>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</si>
  <si>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</si>
  <si>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</si>
  <si>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</si>
  <si>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</si>
  <si>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</si>
  <si>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</si>
  <si>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</si>
  <si>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</si>
  <si>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</si>
  <si>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</si>
  <si>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</si>
  <si>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</si>
  <si>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</si>
  <si>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</si>
  <si>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</si>
  <si>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</si>
  <si>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</si>
  <si>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</si>
  <si>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</si>
  <si>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</si>
  <si>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</si>
  <si>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</si>
  <si>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</si>
  <si>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</si>
  <si>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</si>
  <si>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</si>
  <si>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</si>
  <si>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</si>
  <si>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</si>
  <si>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</si>
  <si>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</si>
  <si>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</si>
  <si>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</si>
  <si>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</si>
  <si>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</si>
  <si>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</si>
  <si>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</si>
  <si>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</si>
  <si>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</si>
  <si>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</si>
  <si>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</si>
  <si>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</si>
  <si>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</si>
  <si>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</si>
  <si>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</si>
  <si>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</si>
  <si>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</si>
  <si>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</si>
  <si>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</si>
  <si>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</si>
  <si>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</si>
  <si>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</si>
  <si>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</si>
  <si>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</si>
  <si>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</si>
  <si>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</si>
  <si>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</si>
  <si>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</si>
  <si>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</si>
  <si>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</si>
  <si>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</si>
  <si>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</si>
  <si>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</si>
  <si>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</si>
  <si>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</si>
  <si>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</si>
  <si>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</si>
  <si>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</si>
  <si>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</si>
  <si>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</si>
  <si>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</si>
  <si>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</si>
  <si>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</si>
  <si>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</si>
  <si>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</si>
  <si>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</si>
  <si>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</si>
  <si>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</si>
  <si>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</si>
  <si>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</si>
  <si>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</si>
  <si>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</si>
  <si>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</si>
  <si>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</si>
  <si>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</si>
  <si>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</si>
  <si>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</si>
  <si>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</si>
  <si>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</si>
  <si>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</si>
  <si>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</si>
  <si>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</si>
  <si>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</si>
  <si>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</si>
  <si>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</si>
  <si>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</si>
  <si>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</si>
  <si>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</si>
  <si>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</si>
  <si>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</si>
  <si>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</si>
  <si>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</si>
  <si>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</si>
  <si>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</si>
  <si>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</si>
  <si>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</si>
  <si>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</si>
  <si>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</si>
  <si>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</si>
  <si>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</si>
  <si>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</si>
  <si>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</si>
  <si>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</si>
  <si>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</si>
  <si>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</si>
  <si>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</si>
  <si>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</si>
  <si>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</si>
  <si>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</si>
  <si>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</si>
  <si>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</si>
  <si>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</si>
  <si>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</si>
  <si>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</si>
  <si>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</si>
  <si>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</si>
  <si>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</si>
  <si>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</si>
  <si>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</si>
  <si>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</si>
  <si>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</si>
  <si>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</si>
  <si>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</si>
  <si>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</si>
  <si>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</si>
  <si>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</si>
  <si>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</si>
  <si>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</si>
  <si>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</si>
  <si>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</si>
  <si>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</si>
  <si>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</si>
  <si>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</si>
  <si>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</si>
  <si>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</si>
  <si>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</si>
  <si>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</si>
  <si>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</si>
  <si>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</si>
  <si>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</si>
  <si>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</si>
  <si>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</si>
  <si>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</si>
  <si>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</si>
  <si>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</si>
  <si>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</si>
  <si>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</si>
  <si>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</si>
  <si>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</si>
  <si>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</si>
  <si>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</si>
  <si>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</si>
  <si>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</si>
  <si>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</si>
  <si>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</si>
  <si>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</si>
  <si>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</si>
  <si>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</si>
  <si>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</si>
  <si>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</si>
  <si>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</si>
  <si>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</si>
  <si>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</si>
  <si>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</si>
  <si>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</si>
  <si>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</si>
  <si>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</si>
  <si>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</si>
  <si>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</si>
  <si>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</si>
  <si>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</si>
  <si>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</si>
  <si>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</si>
  <si>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</si>
  <si>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</si>
  <si>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</si>
  <si>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</si>
  <si>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</si>
  <si>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</si>
  <si>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</si>
  <si>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</si>
  <si>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</si>
  <si>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</si>
  <si>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</si>
  <si>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</si>
  <si>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</si>
  <si>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</si>
  <si>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</si>
  <si>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</si>
  <si>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</si>
  <si>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</si>
  <si>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</si>
  <si>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</si>
  <si>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</si>
  <si>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</si>
  <si>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</si>
  <si>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</si>
  <si>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</si>
  <si>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</si>
  <si>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</si>
  <si>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</si>
  <si>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</si>
  <si>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</si>
  <si>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</si>
  <si>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</si>
  <si>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</si>
  <si>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</si>
  <si>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</si>
  <si>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</si>
  <si>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</si>
  <si>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</si>
  <si>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</si>
  <si>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</si>
  <si>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</si>
  <si>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</si>
  <si>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</si>
  <si>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</si>
  <si>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</si>
  <si>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</si>
  <si>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</si>
  <si>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</si>
  <si>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</si>
  <si>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</si>
  <si>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</si>
  <si>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</si>
  <si>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</si>
  <si>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</si>
  <si>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</si>
  <si>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</si>
  <si>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</si>
  <si>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</si>
  <si>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</si>
  <si>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</si>
  <si>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</si>
  <si>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</si>
  <si>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</si>
  <si>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</si>
  <si>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</si>
  <si>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</si>
  <si>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</si>
  <si>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</si>
  <si>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</si>
  <si>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</si>
  <si>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</si>
  <si>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</si>
  <si>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</si>
  <si>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</si>
  <si>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</si>
  <si>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</si>
  <si>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</si>
  <si>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</si>
  <si>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</si>
  <si>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</si>
  <si>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</si>
  <si>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</si>
  <si>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</si>
  <si>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</si>
  <si>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</si>
  <si>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</si>
  <si>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</si>
  <si>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</si>
  <si>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</si>
  <si>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</si>
  <si>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</si>
  <si>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</si>
  <si>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</si>
  <si>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</si>
  <si>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</si>
  <si>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</si>
  <si>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</si>
  <si>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</si>
  <si>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</si>
  <si>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</si>
  <si>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</si>
  <si>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</si>
  <si>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</si>
  <si>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</si>
  <si>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</si>
  <si>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</si>
  <si>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</si>
  <si>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</si>
  <si>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</si>
  <si>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</si>
  <si>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</si>
  <si>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</si>
  <si>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</si>
  <si>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</si>
  <si>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</si>
  <si>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</si>
  <si>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</si>
  <si>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</si>
  <si>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</si>
  <si>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</si>
  <si>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</si>
  <si>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</si>
  <si>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</si>
  <si>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</si>
  <si>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</si>
  <si>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</si>
  <si>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</si>
  <si>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</si>
  <si>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</si>
  <si>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</si>
  <si>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</si>
  <si>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</si>
  <si>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</si>
  <si>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</si>
  <si>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</si>
  <si>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</si>
  <si>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</si>
  <si>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</si>
  <si>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</si>
  <si>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</si>
  <si>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</si>
  <si>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</si>
  <si>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</si>
  <si>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</si>
  <si>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</si>
  <si>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</si>
  <si>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</si>
  <si>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</si>
  <si>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</si>
  <si>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</si>
  <si>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</si>
  <si>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</si>
  <si>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</si>
  <si>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</si>
  <si>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</si>
  <si>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</si>
  <si>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</si>
  <si>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</si>
  <si>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</si>
  <si>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</si>
  <si>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</si>
  <si>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</si>
  <si>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</si>
  <si>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</si>
  <si>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</si>
  <si>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</si>
  <si>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</si>
  <si>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</si>
  <si>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</si>
  <si>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</si>
  <si>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</si>
  <si>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</si>
  <si>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</si>
  <si>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</si>
  <si>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</si>
  <si>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</si>
  <si>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</si>
  <si>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</si>
  <si>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</si>
  <si>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</si>
  <si>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</si>
  <si>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</si>
  <si>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</si>
  <si>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</si>
  <si>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</si>
  <si>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</si>
  <si>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</si>
  <si>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</si>
  <si>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</si>
  <si>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</si>
  <si>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</si>
  <si>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</si>
  <si>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</si>
  <si>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</si>
  <si>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</si>
  <si>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</si>
  <si>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</si>
  <si>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</si>
  <si>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</si>
  <si>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</si>
  <si>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</si>
  <si>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</si>
  <si>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</si>
  <si>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</si>
  <si>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</si>
  <si>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</si>
  <si>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</si>
  <si>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</si>
  <si>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</si>
  <si>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</si>
  <si>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</si>
  <si>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</si>
  <si>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</si>
  <si>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</si>
  <si>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</si>
  <si>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</si>
  <si>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</si>
  <si>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</si>
  <si>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</si>
  <si>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</si>
  <si>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</si>
  <si>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</si>
  <si>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</si>
  <si>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</si>
  <si>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</si>
  <si>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</si>
  <si>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</si>
  <si>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</si>
  <si>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</si>
  <si>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</si>
  <si>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</si>
  <si>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</si>
  <si>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</si>
  <si>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</si>
  <si>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</si>
  <si>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</si>
  <si>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</si>
  <si>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</si>
  <si>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</si>
  <si>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</si>
  <si>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</si>
  <si>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</si>
  <si>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</si>
  <si>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</si>
  <si>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</si>
  <si>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</si>
  <si>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</si>
  <si>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</si>
  <si>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</si>
  <si>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</si>
  <si>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</si>
  <si>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</si>
  <si>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</si>
  <si>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</si>
  <si>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</si>
  <si>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</si>
  <si>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</si>
  <si>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</si>
  <si>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</si>
  <si>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</si>
  <si>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</si>
  <si>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</si>
  <si>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</si>
  <si>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</si>
  <si>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</si>
  <si>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</si>
  <si>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</si>
  <si>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</si>
  <si>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</si>
  <si>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</si>
  <si>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</si>
  <si>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</si>
  <si>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</si>
  <si>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</si>
  <si>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</si>
  <si>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</si>
  <si>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</si>
  <si>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</si>
  <si>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</si>
  <si>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</si>
  <si>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</si>
  <si>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</si>
  <si>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</si>
  <si>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</si>
  <si>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</si>
  <si>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</si>
  <si>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</si>
  <si>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</si>
  <si>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</si>
  <si>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</si>
  <si>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</si>
  <si>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</si>
  <si>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</si>
  <si>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</si>
  <si>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</si>
  <si>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</si>
  <si>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</si>
  <si>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</si>
  <si>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</si>
  <si>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</si>
  <si>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</si>
  <si>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</si>
  <si>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</si>
  <si>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</si>
  <si>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</si>
  <si>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</si>
  <si>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</si>
  <si>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</si>
  <si>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</si>
  <si>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</si>
  <si>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</si>
  <si>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</si>
  <si>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</si>
  <si>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</si>
  <si>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</si>
  <si>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</si>
  <si>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</si>
  <si>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</si>
  <si>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</si>
  <si>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</si>
  <si>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</si>
  <si>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</si>
  <si>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</si>
  <si>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</si>
  <si>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</si>
  <si>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</si>
  <si>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</si>
  <si>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</si>
  <si>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</si>
  <si>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</si>
  <si>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</si>
  <si>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</si>
  <si>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</si>
  <si>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</si>
  <si>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</si>
  <si>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</si>
  <si>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</si>
  <si>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</si>
  <si>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</si>
  <si>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</si>
  <si>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</si>
  <si>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</si>
  <si>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</si>
  <si>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</si>
  <si>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</si>
  <si>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</si>
  <si>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</si>
  <si>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</si>
  <si>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</si>
  <si>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</si>
  <si>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</si>
  <si>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</si>
  <si>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</si>
  <si>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</si>
  <si>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</si>
  <si>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</si>
  <si>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</si>
  <si>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</si>
  <si>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</si>
  <si>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</si>
  <si>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</si>
  <si>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</si>
  <si>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</si>
  <si>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</si>
  <si>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</si>
  <si>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</si>
  <si>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</si>
  <si>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</si>
  <si>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</si>
  <si>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</si>
  <si>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</si>
  <si>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</si>
  <si>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</si>
  <si>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</si>
  <si>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</si>
  <si>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</si>
  <si>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</si>
  <si>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</si>
  <si>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</si>
  <si>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</si>
  <si>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</si>
  <si>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</si>
  <si>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</si>
  <si>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</si>
  <si>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</si>
  <si>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</si>
  <si>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</si>
  <si>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</si>
  <si>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</si>
  <si>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</si>
  <si>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</si>
  <si>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</si>
  <si>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</si>
  <si>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</si>
  <si>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</si>
  <si>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</si>
  <si>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</si>
  <si>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</si>
  <si>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</si>
  <si>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</si>
  <si>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</si>
  <si>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</si>
  <si>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</si>
  <si>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</si>
  <si>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</si>
  <si>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</si>
  <si>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</si>
  <si>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</si>
  <si>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</si>
  <si>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</si>
  <si>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</si>
  <si>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</si>
  <si>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</si>
  <si>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</si>
  <si>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</si>
  <si>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</si>
  <si>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</si>
  <si>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</si>
  <si>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</si>
  <si>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</si>
  <si>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</si>
  <si>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</si>
  <si>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</si>
  <si>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</si>
  <si>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</si>
  <si>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</si>
  <si>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</si>
  <si>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</si>
  <si>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</si>
  <si>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</si>
  <si>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</si>
  <si>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</si>
  <si>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</si>
  <si>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</si>
  <si>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</si>
  <si>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</si>
  <si>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</si>
  <si>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</si>
  <si>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</si>
  <si>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</si>
  <si>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</si>
  <si>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</si>
  <si>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</si>
  <si>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</si>
  <si>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</si>
  <si>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</si>
  <si>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</si>
  <si>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</si>
  <si>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</si>
  <si>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</si>
  <si>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</si>
  <si>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</si>
  <si>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</si>
  <si>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</si>
  <si>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</si>
  <si>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</si>
  <si>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</si>
  <si>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</si>
  <si>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</si>
  <si>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</si>
  <si>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</si>
  <si>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</si>
  <si>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</si>
  <si>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</si>
  <si>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</si>
  <si>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</si>
  <si>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</si>
  <si>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</si>
  <si>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</si>
  <si>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</si>
  <si>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</si>
  <si>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</si>
  <si>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</si>
  <si>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</si>
  <si>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</si>
  <si>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</si>
  <si>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</si>
  <si>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</si>
  <si>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</si>
  <si>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</si>
  <si>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</si>
  <si>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</si>
  <si>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</si>
  <si>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</si>
  <si>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</si>
  <si>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</si>
  <si>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</si>
  <si>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</si>
  <si>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</si>
  <si>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</si>
  <si>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</si>
  <si>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</si>
  <si>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</si>
  <si>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</si>
  <si>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</si>
  <si>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</si>
  <si>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</si>
  <si>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</si>
  <si>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</si>
  <si>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</si>
  <si>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</si>
  <si>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</si>
  <si>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</si>
  <si>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</si>
  <si>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</si>
  <si>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</si>
  <si>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</si>
  <si>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</si>
  <si>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</si>
  <si>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</si>
  <si>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</si>
  <si>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</si>
  <si>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</si>
  <si>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</si>
  <si>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</si>
  <si>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</si>
  <si>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</si>
  <si>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</si>
  <si>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</si>
  <si>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</si>
  <si>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</si>
  <si>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</si>
  <si>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</si>
  <si>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</si>
  <si>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</si>
  <si>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</si>
  <si>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</si>
  <si>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</si>
  <si>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</si>
  <si>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</si>
  <si>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</si>
  <si>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</si>
  <si>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</si>
  <si>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</si>
  <si>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</si>
  <si>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</si>
  <si>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</si>
  <si>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</si>
  <si>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</si>
  <si>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</si>
  <si>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</si>
  <si>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</si>
  <si>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</si>
  <si>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</si>
  <si>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</si>
  <si>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</si>
  <si>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</si>
  <si>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</si>
  <si>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</si>
  <si>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</si>
  <si>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</si>
  <si>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</si>
  <si>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</si>
  <si>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</si>
  <si>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</si>
  <si>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</si>
  <si>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</si>
  <si>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</si>
  <si>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</si>
  <si>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</si>
  <si>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</si>
  <si>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</si>
  <si>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</si>
  <si>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</si>
  <si>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</si>
  <si>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</si>
  <si>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</si>
  <si>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</si>
  <si>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</si>
  <si>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</si>
  <si>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</si>
  <si>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</si>
  <si>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</si>
  <si>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</si>
  <si>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</si>
  <si>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</si>
  <si>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</si>
  <si>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</si>
  <si>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</si>
  <si>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</si>
  <si>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</si>
  <si>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</si>
  <si>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</si>
  <si>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</si>
  <si>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</si>
  <si>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</si>
  <si>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</si>
  <si>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</si>
  <si>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</si>
  <si>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</si>
  <si>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</si>
  <si>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</si>
  <si>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</si>
  <si>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</si>
  <si>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</si>
  <si>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</si>
  <si>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</si>
  <si>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</si>
  <si>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</si>
  <si>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</si>
  <si>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</si>
  <si>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</si>
  <si>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</si>
  <si>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</si>
  <si>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</si>
  <si>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</si>
  <si>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</si>
  <si>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</si>
  <si>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</si>
  <si>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</si>
  <si>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</si>
  <si>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</si>
  <si>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</si>
  <si>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</si>
  <si>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</si>
  <si>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</si>
  <si>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</si>
  <si>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</si>
  <si>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</si>
  <si>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</si>
  <si>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</si>
  <si>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</si>
  <si>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</si>
  <si>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</si>
  <si>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</si>
  <si>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</si>
  <si>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</si>
  <si>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</si>
  <si>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</si>
  <si>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</si>
  <si>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</si>
  <si>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</si>
  <si>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</si>
  <si>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</si>
  <si>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</si>
  <si>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</si>
  <si>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</si>
  <si>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</si>
  <si>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</si>
  <si>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</si>
  <si>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</si>
  <si>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</si>
  <si>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</si>
  <si>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</si>
  <si>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</si>
  <si>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</si>
  <si>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</si>
  <si>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</si>
  <si>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</si>
  <si>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</si>
  <si>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</si>
  <si>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</si>
  <si>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</si>
  <si>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</si>
  <si>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</si>
  <si>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</si>
  <si>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</si>
  <si>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</si>
  <si>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</si>
  <si>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</si>
  <si>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</si>
  <si>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</si>
  <si>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</si>
  <si>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</si>
  <si>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</si>
  <si>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</si>
  <si>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</si>
  <si>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</si>
  <si>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</si>
  <si>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</si>
  <si>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</si>
  <si>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</si>
  <si>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</si>
  <si>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</si>
  <si>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</si>
  <si>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</si>
  <si>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</si>
  <si>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</si>
  <si>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</si>
  <si>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</si>
  <si>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</si>
  <si>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</si>
  <si>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</si>
  <si>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</si>
  <si>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</si>
  <si>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</si>
  <si>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</si>
  <si>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</si>
  <si>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</si>
  <si>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</si>
  <si>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</si>
  <si>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</si>
  <si>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</si>
  <si>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</si>
  <si>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</si>
  <si>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</si>
  <si>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</si>
  <si>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</si>
  <si>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</si>
  <si>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</si>
  <si>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</si>
  <si>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</si>
  <si>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</si>
  <si>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</si>
  <si>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</si>
  <si>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</si>
  <si>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</si>
  <si>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</si>
  <si>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</si>
  <si>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</si>
  <si>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</si>
  <si>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</si>
  <si>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</si>
  <si>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</si>
  <si>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</si>
  <si>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</si>
  <si>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</si>
  <si>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</si>
  <si>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</si>
  <si>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</si>
  <si>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</si>
  <si>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</si>
  <si>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</si>
  <si>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</si>
  <si>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</si>
  <si>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</si>
  <si>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</si>
  <si>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</si>
  <si>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</si>
  <si>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</si>
  <si>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</si>
  <si>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</si>
  <si>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</si>
  <si>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</si>
  <si>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</si>
  <si>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</si>
  <si>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</si>
  <si>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</si>
  <si>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</si>
  <si>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</si>
  <si>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</si>
  <si>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</si>
  <si>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</si>
  <si>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</si>
  <si>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</si>
  <si>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</si>
  <si>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</si>
  <si>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</si>
  <si>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</si>
  <si>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</si>
  <si>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</si>
  <si>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</si>
  <si>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</si>
  <si>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</si>
  <si>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</si>
  <si>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</si>
  <si>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</si>
  <si>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</si>
  <si>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</si>
  <si>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</si>
  <si>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</si>
  <si>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</si>
  <si>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</si>
  <si>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</si>
  <si>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</si>
  <si>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</si>
  <si>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</si>
  <si>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</si>
  <si>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</si>
  <si>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</si>
  <si>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</si>
  <si>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</si>
  <si>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</si>
  <si>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</si>
  <si>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</si>
  <si>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</si>
  <si>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</si>
  <si>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</si>
  <si>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</si>
  <si>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</si>
  <si>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</si>
  <si>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</si>
  <si>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</si>
  <si>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</si>
  <si>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</si>
  <si>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</si>
  <si>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</si>
  <si>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</si>
  <si>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</si>
  <si>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</si>
  <si>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</si>
  <si>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</si>
  <si>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</si>
  <si>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</si>
  <si>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</si>
  <si>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</si>
  <si>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</si>
  <si>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</si>
  <si>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</si>
  <si>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</si>
  <si>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</si>
  <si>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</si>
  <si>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</si>
  <si>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</si>
  <si>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</si>
  <si>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</si>
  <si>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</si>
  <si>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</si>
  <si>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</si>
  <si>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</si>
  <si>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</si>
  <si>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</si>
  <si>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</si>
  <si>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</si>
  <si>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</si>
  <si>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</si>
  <si>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</si>
  <si>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</si>
  <si>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</si>
  <si>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</si>
  <si>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</si>
  <si>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</si>
  <si>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</si>
  <si>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</si>
  <si>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</si>
  <si>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</si>
  <si>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</si>
  <si>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</si>
  <si>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</si>
  <si>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</si>
  <si>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</si>
  <si>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</si>
  <si>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</si>
  <si>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</si>
  <si>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</si>
  <si>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</si>
  <si>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</si>
  <si>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</si>
  <si>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</si>
  <si>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</si>
  <si>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</si>
  <si>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</si>
  <si>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</si>
  <si>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</si>
  <si>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</si>
  <si>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</si>
  <si>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</si>
  <si>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</si>
  <si>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</si>
  <si>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</si>
  <si>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</si>
  <si>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</si>
  <si>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</si>
  <si>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</si>
  <si>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</si>
  <si>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</si>
  <si>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</si>
  <si>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</si>
  <si>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</si>
  <si>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</si>
  <si>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</si>
  <si>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</si>
  <si>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</si>
  <si>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</si>
  <si>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</si>
  <si>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</si>
  <si>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</si>
  <si>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</si>
  <si>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</si>
  <si>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</si>
  <si>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</si>
  <si>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</si>
  <si>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</si>
  <si>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</si>
  <si>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</si>
  <si>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</si>
  <si>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</si>
  <si>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</si>
  <si>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</si>
  <si>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</si>
  <si>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</si>
  <si>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</si>
  <si>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</si>
  <si>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</si>
  <si>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</si>
  <si>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</si>
  <si>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</si>
  <si>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</si>
  <si>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</si>
  <si>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</si>
  <si>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</si>
  <si>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</si>
  <si>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</si>
  <si>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</si>
  <si>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</si>
  <si>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</si>
  <si>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</si>
  <si>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</si>
  <si>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</si>
  <si>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</si>
  <si>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</si>
  <si>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</si>
  <si>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</si>
  <si>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</si>
  <si>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</si>
  <si>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</si>
  <si>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</si>
  <si>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</si>
  <si>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</si>
  <si>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</si>
  <si>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</si>
  <si>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</si>
  <si>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</si>
  <si>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</si>
  <si>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</si>
  <si>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</si>
  <si>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</si>
  <si>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</si>
  <si>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</si>
  <si>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</si>
  <si>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</si>
  <si>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</si>
  <si>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</si>
  <si>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</si>
  <si>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</si>
  <si>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</si>
  <si>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</si>
  <si>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</si>
  <si>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</si>
  <si>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</si>
  <si>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</si>
  <si>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</si>
  <si>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</si>
  <si>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</si>
  <si>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</si>
  <si>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</si>
  <si>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</si>
  <si>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</si>
  <si>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</si>
  <si>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</si>
  <si>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</si>
  <si>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</si>
  <si>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</si>
  <si>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</si>
  <si>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</si>
  <si>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</si>
  <si>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</si>
  <si>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</si>
  <si>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</si>
  <si>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</si>
  <si>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</si>
  <si>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</si>
  <si>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</si>
  <si>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</si>
  <si>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</si>
  <si>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</si>
  <si>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</si>
  <si>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</si>
  <si>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</si>
  <si>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</si>
  <si>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</si>
  <si>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</si>
  <si>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</si>
  <si>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</si>
  <si>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</si>
  <si>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</si>
  <si>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</si>
  <si>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</si>
  <si>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</si>
  <si>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</si>
  <si>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</si>
  <si>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</si>
  <si>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</si>
  <si>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</si>
  <si>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</si>
  <si>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</si>
  <si>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</si>
  <si>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</si>
  <si>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</si>
  <si>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</si>
  <si>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</si>
  <si>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</si>
  <si>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</si>
  <si>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</si>
  <si>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</si>
  <si>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</si>
  <si>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</si>
  <si>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</si>
  <si>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</si>
  <si>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</si>
  <si>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</si>
  <si>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</si>
  <si>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</si>
  <si>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</si>
  <si>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</si>
  <si>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</si>
  <si>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</si>
  <si>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</si>
  <si>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</si>
  <si>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</si>
  <si>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</si>
  <si>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</si>
  <si>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</si>
  <si>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</si>
  <si>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</si>
  <si>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</si>
  <si>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</si>
  <si>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</si>
  <si>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</si>
  <si>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</si>
  <si>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</si>
  <si>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</si>
  <si>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</si>
  <si>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</si>
  <si>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</si>
  <si>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</si>
  <si>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</si>
  <si>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</si>
  <si>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</si>
  <si>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</si>
  <si>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</si>
  <si>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</si>
  <si>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</si>
  <si>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</si>
  <si>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</si>
  <si>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</si>
  <si>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</si>
  <si>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</si>
  <si>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</si>
  <si>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</si>
  <si>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</si>
  <si>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</si>
  <si>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</si>
  <si>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</si>
  <si>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</si>
  <si>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</si>
  <si>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</si>
  <si>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</si>
  <si>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</si>
  <si>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</si>
  <si>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</si>
  <si>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</si>
  <si>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</si>
  <si>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</si>
  <si>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</si>
  <si>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</si>
  <si>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</si>
  <si>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</si>
  <si>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</si>
  <si>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</si>
  <si>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</si>
  <si>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</si>
  <si>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</si>
  <si>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</si>
  <si>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</si>
  <si>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</si>
  <si>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</si>
  <si>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</si>
  <si>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</si>
  <si>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</si>
  <si>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</si>
  <si>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</si>
  <si>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</si>
  <si>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</si>
  <si>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</si>
  <si>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</si>
  <si>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</si>
  <si>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</si>
  <si>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</si>
  <si>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</si>
  <si>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</si>
  <si>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</si>
  <si>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</si>
  <si>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</si>
  <si>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</si>
  <si>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</si>
  <si>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</si>
  <si>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</si>
  <si>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</si>
  <si>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</si>
  <si>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</si>
  <si>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</si>
  <si>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</si>
  <si>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</si>
  <si>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</si>
  <si>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</si>
  <si>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</si>
  <si>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</si>
  <si>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</si>
  <si>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</si>
  <si>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</si>
  <si>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</si>
  <si>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</si>
  <si>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</si>
  <si>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</si>
  <si>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</si>
  <si>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</si>
  <si>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</si>
  <si>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</si>
  <si>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</si>
  <si>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</si>
  <si>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</si>
  <si>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</si>
  <si>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</si>
  <si>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</si>
  <si>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</si>
  <si>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</si>
  <si>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</si>
  <si>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</si>
  <si>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</si>
  <si>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</si>
  <si>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</si>
  <si>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</si>
  <si>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</si>
  <si>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</si>
  <si>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</si>
  <si>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</si>
  <si>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</si>
  <si>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</si>
  <si>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</si>
  <si>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</si>
  <si>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</si>
  <si>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</si>
  <si>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</si>
  <si>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</si>
  <si>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</si>
  <si>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</si>
  <si>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</si>
  <si>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</si>
  <si>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</si>
  <si>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</si>
  <si>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</si>
  <si>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</si>
  <si>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</si>
  <si>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</si>
  <si>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</si>
  <si>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</si>
  <si>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</si>
  <si>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</si>
  <si>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</si>
  <si>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</si>
  <si>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</si>
  <si>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</si>
  <si>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</si>
  <si>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</si>
  <si>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</si>
  <si>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</si>
  <si>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</si>
  <si>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</si>
  <si>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</si>
  <si>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</si>
  <si>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</si>
  <si>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</si>
  <si>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</si>
  <si>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</si>
  <si>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</si>
  <si>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</si>
  <si>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</si>
  <si>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</si>
  <si>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</si>
  <si>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</si>
  <si>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</si>
  <si>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</si>
  <si>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</si>
  <si>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</si>
  <si>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</si>
  <si>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</si>
  <si>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</si>
  <si>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</si>
  <si>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</si>
  <si>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</si>
  <si>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</si>
  <si>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</si>
  <si>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</si>
  <si>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</si>
  <si>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</si>
  <si>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</si>
  <si>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</si>
  <si>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</si>
  <si>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</si>
  <si>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</si>
  <si>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</si>
  <si>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</si>
  <si>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</si>
  <si>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</si>
  <si>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</si>
  <si>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</si>
  <si>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</si>
  <si>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</si>
  <si>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</si>
  <si>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</si>
  <si>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</si>
  <si>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</si>
  <si>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</si>
  <si>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</si>
  <si>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</si>
  <si>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</si>
  <si>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</si>
  <si>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</si>
  <si>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</si>
  <si>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</si>
  <si>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</si>
  <si>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</si>
  <si>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</si>
  <si>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</si>
  <si>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</si>
  <si>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</si>
  <si>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</si>
  <si>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</si>
  <si>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</si>
  <si>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</si>
  <si>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</si>
  <si>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</si>
  <si>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</si>
  <si>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</si>
  <si>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</si>
  <si>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</si>
  <si>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</si>
  <si>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</si>
  <si>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</si>
  <si>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</si>
  <si>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</si>
  <si>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</si>
  <si>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</si>
  <si>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</si>
  <si>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</si>
  <si>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</si>
  <si>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</si>
  <si>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</si>
  <si>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</si>
  <si>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</si>
  <si>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</si>
  <si>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</si>
  <si>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</si>
  <si>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</si>
  <si>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</si>
  <si>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</si>
  <si>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</si>
  <si>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</si>
  <si>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</si>
  <si>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</si>
  <si>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</si>
  <si>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</si>
  <si>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</si>
  <si>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</si>
  <si>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</si>
  <si>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</si>
  <si>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</si>
  <si>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</si>
  <si>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</si>
  <si>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</si>
  <si>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</si>
  <si>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</si>
  <si>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</si>
  <si>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</si>
  <si>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</si>
  <si>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</si>
  <si>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</si>
  <si>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</si>
  <si>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</si>
  <si>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</si>
  <si>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</si>
  <si>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</si>
  <si>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</si>
  <si>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</si>
  <si>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</si>
  <si>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</si>
  <si>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</si>
  <si>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</si>
  <si>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</si>
  <si>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</si>
  <si>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</si>
  <si>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</si>
  <si>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</si>
  <si>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</si>
  <si>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</si>
  <si>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</si>
  <si>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</si>
  <si>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</si>
  <si>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</si>
  <si>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</si>
  <si>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</si>
  <si>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</si>
  <si>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</si>
  <si>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</si>
  <si>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</si>
  <si>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</si>
  <si>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</si>
  <si>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</si>
  <si>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</si>
  <si>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</si>
  <si>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</si>
  <si>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</si>
  <si>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</si>
  <si>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</si>
  <si>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</si>
  <si>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</si>
  <si>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</si>
  <si>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</si>
  <si>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</si>
  <si>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</si>
  <si>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</si>
  <si>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</si>
  <si>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</si>
  <si>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</si>
  <si>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</si>
  <si>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</si>
  <si>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</si>
  <si>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</si>
  <si>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</si>
  <si>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</si>
  <si>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</si>
  <si>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</si>
  <si>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</si>
  <si>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</si>
  <si>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</si>
  <si>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</si>
  <si>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</si>
  <si>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</si>
  <si>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</si>
  <si>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</si>
  <si>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</si>
  <si>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</si>
  <si>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</si>
  <si>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</si>
  <si>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</si>
  <si>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</si>
  <si>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</si>
  <si>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</si>
  <si>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</si>
  <si>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</si>
  <si>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</si>
  <si>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</si>
  <si>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</si>
  <si>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</si>
  <si>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</si>
  <si>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</si>
  <si>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</si>
  <si>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</si>
  <si>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</si>
  <si>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</si>
  <si>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</si>
  <si>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</si>
  <si>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</si>
  <si>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</si>
  <si>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</si>
  <si>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</si>
  <si>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</si>
  <si>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</si>
  <si>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</si>
  <si>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</si>
  <si>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</si>
  <si>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</si>
  <si>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</si>
  <si>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</si>
  <si>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</si>
  <si>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</si>
  <si>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</si>
  <si>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</si>
  <si>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</si>
  <si>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</si>
  <si>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</si>
  <si>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</si>
  <si>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</si>
  <si>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</si>
  <si>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</si>
  <si>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</si>
  <si>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</si>
  <si>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</si>
  <si>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</si>
  <si>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</si>
  <si>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</si>
  <si>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</si>
  <si>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</si>
  <si>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</si>
  <si>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</si>
  <si>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</si>
  <si>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</si>
  <si>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</si>
  <si>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</si>
  <si>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</si>
  <si>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</si>
  <si>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</si>
  <si>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</si>
  <si>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</si>
  <si>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</si>
  <si>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</si>
  <si>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</si>
  <si>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</si>
  <si>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</si>
  <si>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</si>
  <si>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</si>
  <si>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</si>
  <si>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</si>
  <si>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</si>
  <si>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</si>
  <si>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</si>
  <si>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</si>
  <si>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</si>
  <si>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</si>
  <si>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</si>
  <si>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</si>
  <si>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</si>
  <si>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</si>
  <si>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</si>
  <si>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</si>
  <si>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</si>
  <si>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</si>
  <si>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</si>
  <si>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</si>
  <si>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</si>
  <si>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</si>
  <si>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</si>
  <si>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</si>
  <si>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</si>
  <si>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</si>
  <si>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</si>
  <si>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</si>
  <si>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</si>
  <si>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</si>
  <si>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</si>
  <si>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</si>
  <si>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</si>
  <si>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</si>
  <si>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</si>
  <si>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</si>
  <si>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</si>
  <si>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</si>
  <si>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</si>
  <si>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</si>
  <si>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</si>
  <si>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</si>
  <si>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</si>
  <si>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</si>
  <si>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</si>
  <si>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</si>
  <si>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</si>
  <si>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</si>
  <si>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</si>
  <si>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</si>
  <si>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</si>
  <si>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</si>
  <si>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</si>
  <si>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</si>
  <si>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</si>
  <si>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</si>
  <si>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</si>
  <si>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</si>
  <si>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</si>
  <si>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</si>
  <si>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</si>
  <si>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</si>
  <si>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</si>
  <si>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</si>
  <si>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</si>
  <si>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</si>
  <si>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</si>
  <si>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</si>
  <si>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</si>
  <si>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</si>
  <si>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</si>
  <si>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</si>
  <si>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</si>
  <si>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</si>
  <si>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</si>
  <si>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</si>
  <si>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</si>
  <si>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</si>
  <si>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</si>
  <si>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</si>
  <si>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</si>
  <si>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</si>
  <si>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</si>
  <si>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</si>
  <si>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</si>
  <si>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</si>
  <si>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</si>
  <si>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</si>
  <si>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</si>
  <si>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</si>
  <si>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</si>
  <si>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</si>
  <si>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</si>
  <si>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</si>
  <si>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</si>
  <si>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</si>
  <si>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</si>
  <si>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</si>
  <si>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</si>
  <si>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</si>
  <si>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</si>
  <si>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</si>
  <si>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</si>
  <si>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</si>
  <si>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</si>
  <si>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</si>
  <si>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</si>
  <si>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</si>
  <si>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</si>
  <si>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</si>
  <si>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</si>
  <si>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</si>
  <si>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</si>
  <si>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</si>
  <si>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</si>
  <si>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</si>
  <si>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</si>
  <si>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</si>
  <si>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</si>
  <si>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</si>
  <si>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</si>
  <si>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</si>
  <si>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</si>
  <si>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</si>
  <si>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</si>
  <si>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</si>
  <si>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</si>
  <si>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</si>
  <si>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</si>
  <si>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</si>
  <si>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</si>
  <si>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</si>
  <si>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</si>
  <si>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</si>
  <si>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</si>
  <si>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</si>
  <si>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</si>
  <si>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</si>
  <si>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</si>
  <si>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</si>
  <si>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</si>
  <si>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</si>
  <si>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</si>
  <si>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</si>
  <si>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</si>
  <si>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</si>
  <si>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</si>
  <si>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</si>
  <si>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</si>
  <si>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</si>
  <si>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</si>
  <si>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</si>
  <si>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</si>
  <si>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</si>
  <si>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</si>
  <si>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</si>
  <si>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</si>
  <si>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</si>
  <si>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</si>
  <si>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</si>
  <si>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</si>
  <si>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</si>
  <si>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</si>
  <si>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</si>
  <si>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</si>
  <si>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</si>
  <si>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</si>
  <si>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</si>
  <si>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</si>
  <si>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</si>
  <si>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</si>
  <si>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</si>
  <si>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</si>
  <si>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</si>
  <si>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</si>
  <si>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</si>
  <si>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</si>
  <si>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</si>
  <si>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</si>
  <si>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</si>
  <si>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</si>
  <si>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</si>
  <si>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</si>
  <si>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</si>
  <si>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</si>
  <si>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</si>
  <si>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</si>
  <si>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</si>
  <si>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</si>
  <si>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</si>
  <si>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</si>
  <si>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</si>
  <si>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</si>
  <si>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</si>
  <si>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</si>
  <si>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</si>
  <si>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</si>
  <si>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</si>
  <si>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</si>
  <si>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</si>
  <si>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</si>
  <si>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</si>
  <si>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</si>
  <si>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</si>
  <si>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</si>
  <si>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</si>
  <si>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</si>
  <si>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</si>
  <si>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</si>
  <si>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</si>
  <si>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</si>
  <si>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</si>
  <si>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</si>
  <si>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</si>
  <si>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</si>
  <si>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</si>
  <si>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</si>
  <si>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</si>
  <si>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</si>
  <si>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</si>
  <si>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</si>
  <si>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</si>
  <si>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</si>
  <si>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</si>
  <si>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</si>
  <si>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</si>
  <si>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</si>
  <si>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</si>
  <si>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</si>
  <si>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</si>
  <si>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</si>
  <si>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</si>
  <si>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</si>
  <si>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</si>
  <si>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</si>
  <si>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</si>
  <si>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</si>
  <si>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</si>
  <si>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</si>
  <si>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</si>
  <si>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</si>
  <si>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</si>
  <si>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</si>
  <si>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</si>
  <si>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</si>
  <si>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</si>
  <si>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</si>
  <si>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</si>
  <si>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</si>
  <si>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</si>
  <si>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</si>
  <si>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</si>
  <si>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</si>
  <si>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</si>
  <si>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</si>
  <si>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</si>
  <si>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</si>
  <si>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</si>
  <si>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</si>
  <si>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</si>
  <si>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</si>
  <si>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</si>
  <si>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</si>
  <si>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</si>
  <si>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</si>
  <si>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</si>
  <si>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</si>
  <si>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</si>
  <si>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</si>
  <si>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</si>
  <si>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</si>
  <si>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</si>
  <si>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</si>
  <si>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</si>
  <si>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</si>
  <si>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</si>
  <si>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</si>
  <si>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</si>
  <si>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</si>
  <si>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</si>
  <si>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</si>
  <si>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</si>
  <si>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</si>
  <si>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</si>
  <si>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</si>
  <si>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</si>
  <si>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</si>
  <si>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</si>
  <si>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</si>
  <si>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</si>
  <si>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</si>
  <si>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</si>
  <si>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</si>
  <si>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</si>
  <si>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</si>
  <si>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</si>
  <si>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</si>
  <si>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</si>
  <si>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</si>
  <si>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</si>
  <si>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</si>
  <si>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</si>
  <si>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</si>
  <si>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</si>
  <si>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</si>
  <si>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</si>
  <si>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</si>
  <si>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</si>
  <si>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</si>
  <si>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</si>
  <si>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</si>
  <si>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</si>
  <si>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</si>
  <si>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</si>
  <si>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</si>
  <si>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</si>
  <si>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</si>
  <si>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</si>
  <si>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</si>
  <si>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</si>
  <si>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</si>
  <si>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</si>
  <si>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</si>
  <si>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</si>
  <si>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</si>
  <si>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</si>
  <si>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</si>
  <si>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</si>
  <si>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</si>
  <si>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</si>
  <si>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</si>
  <si>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</si>
  <si>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</si>
  <si>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</si>
  <si>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</si>
  <si>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</si>
  <si>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</si>
  <si>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</si>
  <si>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</si>
  <si>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</si>
  <si>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</si>
  <si>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</si>
  <si>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</si>
  <si>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</si>
  <si>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</si>
  <si>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</si>
  <si>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</si>
  <si>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</si>
  <si>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</si>
  <si>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</si>
  <si>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</si>
  <si>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</si>
  <si>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</si>
  <si>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</si>
  <si>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</si>
  <si>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</si>
  <si>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</si>
  <si>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</si>
  <si>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</si>
  <si>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</si>
  <si>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</si>
  <si>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</si>
  <si>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</si>
  <si>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</si>
  <si>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</si>
  <si>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</si>
  <si>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</si>
  <si>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</si>
  <si>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</si>
  <si>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</si>
  <si>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</si>
  <si>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</si>
  <si>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</si>
  <si>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</si>
  <si>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</si>
  <si>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</si>
  <si>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</si>
  <si>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</si>
  <si>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</si>
  <si>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</si>
  <si>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</si>
  <si>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</si>
  <si>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</si>
  <si>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</si>
  <si>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</si>
  <si>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</si>
  <si>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</si>
  <si>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</si>
  <si>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</si>
  <si>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</si>
  <si>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</si>
  <si>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</si>
  <si>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</si>
  <si>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</si>
  <si>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</si>
  <si>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</si>
  <si>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</si>
  <si>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</si>
  <si>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</si>
  <si>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</si>
  <si>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</si>
  <si>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</si>
  <si>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</si>
  <si>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</si>
  <si>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</si>
  <si>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</si>
  <si>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</si>
  <si>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</si>
  <si>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</si>
  <si>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</si>
  <si>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</si>
  <si>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</si>
  <si>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</si>
  <si>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</si>
  <si>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</si>
  <si>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</si>
  <si>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</si>
  <si>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</si>
  <si>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</si>
  <si>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</si>
  <si>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</si>
  <si>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</si>
  <si>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</si>
  <si>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</si>
  <si>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</si>
  <si>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</si>
  <si>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</si>
  <si>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</si>
  <si>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</si>
  <si>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</si>
  <si>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</si>
  <si>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</si>
  <si>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</si>
  <si>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</si>
  <si>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</si>
  <si>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</si>
  <si>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</si>
  <si>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</si>
  <si>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</si>
  <si>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</si>
  <si>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</si>
  <si>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</si>
  <si>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</si>
  <si>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</si>
  <si>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</si>
  <si>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</si>
  <si>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</si>
  <si>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</si>
  <si>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</si>
  <si>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</si>
  <si>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</si>
  <si>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</si>
  <si>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</si>
  <si>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</si>
  <si>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</si>
  <si>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</si>
  <si>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</si>
  <si>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</si>
  <si>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</si>
  <si>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</si>
  <si>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</si>
  <si>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</si>
  <si>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</si>
  <si>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</si>
  <si>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</si>
  <si>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</si>
  <si>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</si>
  <si>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</si>
  <si>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</si>
  <si>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</si>
  <si>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</si>
  <si>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</si>
  <si>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</si>
  <si>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</si>
  <si>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</si>
  <si>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</si>
  <si>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</si>
  <si>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</si>
  <si>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</si>
  <si>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</si>
  <si>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</si>
  <si>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</si>
  <si>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</si>
  <si>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</si>
  <si>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</si>
  <si>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</si>
  <si>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</si>
  <si>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</si>
  <si>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</si>
  <si>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</si>
  <si>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</si>
  <si>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</si>
  <si>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</si>
  <si>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</si>
  <si>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</si>
  <si>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</si>
  <si>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</si>
  <si>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</si>
  <si>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</si>
  <si>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</si>
  <si>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</si>
  <si>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</si>
  <si>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</si>
  <si>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</si>
  <si>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</si>
  <si>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</si>
  <si>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</si>
  <si>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</si>
  <si>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</si>
  <si>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</si>
  <si>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</si>
  <si>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</si>
  <si>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</si>
  <si>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</si>
  <si>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</si>
  <si>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</si>
  <si>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</si>
  <si>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</si>
  <si>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</si>
  <si>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</si>
  <si>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</si>
  <si>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</si>
  <si>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</si>
  <si>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</si>
  <si>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</si>
  <si>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</si>
  <si>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</si>
  <si>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</si>
  <si>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</si>
  <si>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</si>
  <si>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</si>
  <si>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</si>
  <si>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</si>
  <si>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</si>
  <si>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</si>
  <si>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</si>
  <si>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</si>
  <si>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</si>
  <si>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</si>
  <si>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</si>
  <si>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</si>
  <si>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</si>
  <si>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</si>
  <si>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</si>
  <si>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</si>
  <si>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</si>
  <si>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</si>
  <si>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</si>
  <si>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</si>
  <si>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</si>
  <si>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</si>
  <si>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</si>
  <si>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</si>
  <si>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</si>
  <si>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</si>
  <si>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</si>
  <si>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</si>
  <si>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</si>
  <si>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</si>
  <si>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</si>
  <si>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</si>
  <si>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</si>
  <si>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</si>
  <si>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</si>
  <si>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</si>
  <si>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</si>
  <si>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</si>
  <si>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</si>
  <si>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</si>
  <si>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</si>
  <si>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</si>
  <si>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</si>
  <si>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</si>
  <si>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</si>
  <si>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</si>
  <si>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</si>
  <si>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</si>
  <si>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</si>
  <si>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</si>
  <si>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</si>
  <si>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</si>
  <si>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</si>
  <si>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</si>
  <si>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</si>
  <si>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</si>
  <si>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</si>
  <si>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</si>
  <si>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</si>
  <si>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</si>
  <si>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</si>
  <si>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</si>
  <si>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</si>
  <si>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</si>
  <si>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</si>
  <si>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</si>
  <si>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</si>
  <si>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</si>
  <si>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</si>
  <si>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</si>
  <si>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</si>
  <si>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</si>
  <si>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</si>
  <si>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</si>
  <si>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</si>
  <si>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</si>
  <si>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</si>
  <si>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</si>
  <si>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</si>
  <si>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</si>
  <si>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</si>
  <si>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</si>
  <si>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</si>
  <si>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</si>
  <si>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</si>
  <si>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</si>
  <si>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</si>
  <si>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</si>
  <si>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</si>
  <si>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</si>
  <si>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</si>
  <si>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</si>
  <si>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</si>
  <si>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</si>
  <si>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</si>
  <si>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</si>
  <si>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</si>
  <si>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</si>
  <si>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</si>
  <si>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</si>
  <si>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</si>
  <si>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</si>
  <si>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</si>
  <si>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</si>
  <si>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</si>
  <si>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</si>
  <si>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</si>
  <si>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</si>
  <si>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</si>
  <si>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</si>
  <si>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</si>
  <si>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</si>
  <si>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</si>
  <si>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</si>
  <si>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</si>
  <si>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</si>
  <si>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</si>
  <si>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</si>
  <si>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</si>
  <si>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</si>
  <si>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</si>
  <si>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</si>
  <si>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</si>
  <si>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</si>
  <si>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</si>
  <si>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</si>
  <si>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</si>
  <si>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</si>
  <si>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</si>
  <si>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</si>
  <si>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</si>
  <si>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</si>
  <si>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</si>
  <si>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</si>
  <si>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</si>
  <si>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</si>
  <si>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</si>
  <si>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</si>
  <si>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</si>
  <si>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</si>
  <si>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</si>
  <si>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</si>
  <si>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</si>
  <si>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</si>
  <si>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</si>
  <si>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</si>
  <si>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</si>
  <si>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</si>
  <si>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</si>
  <si>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</si>
  <si>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</si>
  <si>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</si>
  <si>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</si>
  <si>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</si>
  <si>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</si>
  <si>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</si>
  <si>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</si>
  <si>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</si>
  <si>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</si>
  <si>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</si>
  <si>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</si>
  <si>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</si>
  <si>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</si>
  <si>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</si>
  <si>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</si>
  <si>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</si>
  <si>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</si>
  <si>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</si>
  <si>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</si>
  <si>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</si>
  <si>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</si>
  <si>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</si>
  <si>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</si>
  <si>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</si>
  <si>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</si>
  <si>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</si>
  <si>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</si>
  <si>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</si>
  <si>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</si>
  <si>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</si>
  <si>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</si>
  <si>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</si>
  <si>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</si>
  <si>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</si>
  <si>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</si>
  <si>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</si>
  <si>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</si>
  <si>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</si>
  <si>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</si>
  <si>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</si>
  <si>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</si>
  <si>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</si>
  <si>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</si>
  <si>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</si>
  <si>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</si>
  <si>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</si>
  <si>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</si>
  <si>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</si>
  <si>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</si>
  <si>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</si>
  <si>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</si>
  <si>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</si>
  <si>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</si>
  <si>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</si>
  <si>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</si>
  <si>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</si>
  <si>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</si>
  <si>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</si>
  <si>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</si>
  <si>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</si>
  <si>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</si>
  <si>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</si>
  <si>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</si>
  <si>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</si>
  <si>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</si>
  <si>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</si>
  <si>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</si>
  <si>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</si>
  <si>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</si>
  <si>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</si>
  <si>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</si>
  <si>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</si>
  <si>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</si>
  <si>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</si>
  <si>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</si>
  <si>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</si>
  <si>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</si>
  <si>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</si>
  <si>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</si>
  <si>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</si>
  <si>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</si>
  <si>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</si>
  <si>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</si>
  <si>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</si>
  <si>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</si>
  <si>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</si>
  <si>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</si>
  <si>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</si>
  <si>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</si>
  <si>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</si>
  <si>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</si>
  <si>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</si>
  <si>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</si>
  <si>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</si>
  <si>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</si>
  <si>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</si>
  <si>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</si>
  <si>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</si>
  <si>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</si>
  <si>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</si>
  <si>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</si>
  <si>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</si>
  <si>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</si>
  <si>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</si>
  <si>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</si>
  <si>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</si>
  <si>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</si>
  <si>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</si>
  <si>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</si>
  <si>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</si>
  <si>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</si>
  <si>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</si>
  <si>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</si>
  <si>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</si>
  <si>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</si>
  <si>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</si>
  <si>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</si>
  <si>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</si>
  <si>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</si>
  <si>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</si>
  <si>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</si>
  <si>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</si>
  <si>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</si>
  <si>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</si>
  <si>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</si>
  <si>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</si>
  <si>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</si>
  <si>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</si>
  <si>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</si>
  <si>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</si>
  <si>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</si>
  <si>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</si>
  <si>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</si>
  <si>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</si>
  <si>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</si>
  <si>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</si>
  <si>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</si>
  <si>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</si>
  <si>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</si>
  <si>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</si>
  <si>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</si>
  <si>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</si>
  <si>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</si>
  <si>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</si>
  <si>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</si>
  <si>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</si>
  <si>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</si>
  <si>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</si>
  <si>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</si>
  <si>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</si>
  <si>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</si>
  <si>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</si>
  <si>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</si>
  <si>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</si>
  <si>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</si>
  <si>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</si>
  <si>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</si>
  <si>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</si>
  <si>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</si>
  <si>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</si>
  <si>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</si>
  <si>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</si>
  <si>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</si>
  <si>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</si>
  <si>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</si>
  <si>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</si>
  <si>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</si>
  <si>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</si>
  <si>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</si>
  <si>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</si>
  <si>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</si>
  <si>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</si>
  <si>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</si>
  <si>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</si>
  <si>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</si>
  <si>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</si>
  <si>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</si>
  <si>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</si>
  <si>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</si>
  <si>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</si>
  <si>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</si>
  <si>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</si>
  <si>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</si>
  <si>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</si>
  <si>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</si>
  <si>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</si>
  <si>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</si>
  <si>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</si>
  <si>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</si>
  <si>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</si>
  <si>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</si>
  <si>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</si>
  <si>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</si>
  <si>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</si>
  <si>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</si>
  <si>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</si>
  <si>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</si>
  <si>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</si>
  <si>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</si>
  <si>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</si>
  <si>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</si>
  <si>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</si>
  <si>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</si>
  <si>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</si>
  <si>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</si>
  <si>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</si>
  <si>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</si>
  <si>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</si>
  <si>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</si>
  <si>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</si>
  <si>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</si>
  <si>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</si>
  <si>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</si>
  <si>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</si>
  <si>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</si>
  <si>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</si>
  <si>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</si>
  <si>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</si>
  <si>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</si>
  <si>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</si>
  <si>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</si>
  <si>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</si>
  <si>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</si>
  <si>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</si>
  <si>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</si>
  <si>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</si>
  <si>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</si>
  <si>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</si>
  <si>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</si>
  <si>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</si>
  <si>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</si>
  <si>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</si>
  <si>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</si>
  <si>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</si>
  <si>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</si>
  <si>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</si>
  <si>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</si>
  <si>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</si>
  <si>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</si>
  <si>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</si>
  <si>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</si>
  <si>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</si>
  <si>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</si>
  <si>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</si>
  <si>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</si>
  <si>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</si>
  <si>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</si>
  <si>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</si>
  <si>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</si>
  <si>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</si>
  <si>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</si>
  <si>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</si>
  <si>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</si>
  <si>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</si>
  <si>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</si>
  <si>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</si>
  <si>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</si>
  <si>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</si>
  <si>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</si>
  <si>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</si>
  <si>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</si>
  <si>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</si>
  <si>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</si>
  <si>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</si>
  <si>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</si>
  <si>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</si>
  <si>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</si>
  <si>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</si>
  <si>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</si>
  <si>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</si>
  <si>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</si>
  <si>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</si>
  <si>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</si>
  <si>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</si>
  <si>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</si>
  <si>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</si>
  <si>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</si>
  <si>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</si>
  <si>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</si>
  <si>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</si>
  <si>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</si>
  <si>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</si>
  <si>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</si>
  <si>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</si>
  <si>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</si>
  <si>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</si>
  <si>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</si>
  <si>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</si>
  <si>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</si>
  <si>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</si>
  <si>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</si>
  <si>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</si>
  <si>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</si>
  <si>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</si>
  <si>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</si>
  <si>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</si>
  <si>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</si>
  <si>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</si>
  <si>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</si>
  <si>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</si>
  <si>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</si>
  <si>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</si>
  <si>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</si>
  <si>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</si>
  <si>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</si>
  <si>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</si>
  <si>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</si>
  <si>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</si>
  <si>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</si>
  <si>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</si>
  <si>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</si>
  <si>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</si>
  <si>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</si>
  <si>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</si>
  <si>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</si>
  <si>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</si>
  <si>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</si>
  <si>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</si>
  <si>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</si>
  <si>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</si>
  <si>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</si>
  <si>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</si>
  <si>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</si>
  <si>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</si>
  <si>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</si>
  <si>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</si>
  <si>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</si>
  <si>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</si>
  <si>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</si>
  <si>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</si>
  <si>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</si>
  <si>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</si>
  <si>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</si>
  <si>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</si>
  <si>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</si>
  <si>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</si>
  <si>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</si>
  <si>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</si>
  <si>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</si>
  <si>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</si>
  <si>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</si>
  <si>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</si>
  <si>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</si>
  <si>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</si>
  <si>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</si>
  <si>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</si>
  <si>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</si>
  <si>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</si>
  <si>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</si>
  <si>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</si>
  <si>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</si>
  <si>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</si>
  <si>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</si>
  <si>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</si>
  <si>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</si>
  <si>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</si>
  <si>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</si>
  <si>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</si>
  <si>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</si>
  <si>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</si>
  <si>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</si>
  <si>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</si>
  <si>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</si>
  <si>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</si>
  <si>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</si>
  <si>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</si>
  <si>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</si>
  <si>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</si>
  <si>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</si>
  <si>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</si>
  <si>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</si>
  <si>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</si>
  <si>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</si>
  <si>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</si>
  <si>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</si>
  <si>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</si>
  <si>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</si>
  <si>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</si>
  <si>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</si>
  <si>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</si>
  <si>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</si>
  <si>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</si>
  <si>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</si>
  <si>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</si>
  <si>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</si>
  <si>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</si>
  <si>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</si>
  <si>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</si>
  <si>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</si>
  <si>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</si>
  <si>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</si>
  <si>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</si>
  <si>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</si>
  <si>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</si>
  <si>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</si>
  <si>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</si>
  <si>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</si>
  <si>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</si>
  <si>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</si>
  <si>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</si>
  <si>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</si>
  <si>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</si>
  <si>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</si>
  <si>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</si>
  <si>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</si>
  <si>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</si>
  <si>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</si>
  <si>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</si>
  <si>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</si>
  <si>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</si>
  <si>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</si>
  <si>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</si>
  <si>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</si>
  <si>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</si>
  <si>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</si>
  <si>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</si>
  <si>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</si>
  <si>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</si>
  <si>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</si>
  <si>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</si>
  <si>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</si>
  <si>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</si>
  <si>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</si>
  <si>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</si>
  <si>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</si>
  <si>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</si>
  <si>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</si>
  <si>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</si>
  <si>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</si>
  <si>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</si>
  <si>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</si>
  <si>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</si>
  <si>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</si>
  <si>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</si>
  <si>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</si>
  <si>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</si>
  <si>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</si>
  <si>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</si>
  <si>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</si>
  <si>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</si>
  <si>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</si>
  <si>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</si>
  <si>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</si>
  <si>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</si>
  <si>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</si>
  <si>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</si>
  <si>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</si>
  <si>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</si>
  <si>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</si>
  <si>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</si>
  <si>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</si>
  <si>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</si>
  <si>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</si>
  <si>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</si>
  <si>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</si>
  <si>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</si>
  <si>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</si>
  <si>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</si>
  <si>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</si>
  <si>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</si>
  <si>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</si>
  <si>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</si>
  <si>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</si>
  <si>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</si>
  <si>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</si>
  <si>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</si>
  <si>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</si>
  <si>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</si>
  <si>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</si>
  <si>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</si>
  <si>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</si>
  <si>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</si>
  <si>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</si>
  <si>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</si>
  <si>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</si>
  <si>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</si>
  <si>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</si>
  <si>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</si>
  <si>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</si>
  <si>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</si>
  <si>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</si>
  <si>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</si>
  <si>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</si>
  <si>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</si>
  <si>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</si>
  <si>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</si>
  <si>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</si>
  <si>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</si>
  <si>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</si>
  <si>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</si>
  <si>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</si>
  <si>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</si>
  <si>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</si>
  <si>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</si>
  <si>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</si>
  <si>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</si>
  <si>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</si>
  <si>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</si>
  <si>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</si>
  <si>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</si>
  <si>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</si>
  <si>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</si>
  <si>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</si>
  <si>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</si>
  <si>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</si>
  <si>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</si>
  <si>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</si>
  <si>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</si>
  <si>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</si>
  <si>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</si>
  <si>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</si>
  <si>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</si>
  <si>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</si>
  <si>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</si>
  <si>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</si>
  <si>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</si>
  <si>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</si>
  <si>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</si>
  <si>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</si>
  <si>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</si>
  <si>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</si>
  <si>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</si>
  <si>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</si>
  <si>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</si>
  <si>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</si>
  <si>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</si>
  <si>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</si>
  <si>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</si>
  <si>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</si>
  <si>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</si>
  <si>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</si>
  <si>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</si>
  <si>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</si>
  <si>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</si>
  <si>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</si>
  <si>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</si>
  <si>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</si>
  <si>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</si>
  <si>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</si>
  <si>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</si>
  <si>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</si>
  <si>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</si>
  <si>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</si>
  <si>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</si>
  <si>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</si>
  <si>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</si>
  <si>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</si>
  <si>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</si>
  <si>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</si>
  <si>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</si>
  <si>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</si>
  <si>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</si>
  <si>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</si>
  <si>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</si>
  <si>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</si>
  <si>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</si>
  <si>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</si>
  <si>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</si>
  <si>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</si>
  <si>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</si>
  <si>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</si>
  <si>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</si>
  <si>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</si>
  <si>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</si>
  <si>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</si>
  <si>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</si>
  <si>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</si>
  <si>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</si>
  <si>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</si>
  <si>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</si>
  <si>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</si>
  <si>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</si>
  <si>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</si>
  <si>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</si>
  <si>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</si>
  <si>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</si>
  <si>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</si>
  <si>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</si>
  <si>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</si>
  <si>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</si>
  <si>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</si>
  <si>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</si>
  <si>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</si>
  <si>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</si>
  <si>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</si>
  <si>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</si>
  <si>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</si>
  <si>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</si>
  <si>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</si>
  <si>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</si>
  <si>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</si>
  <si>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</si>
  <si>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</si>
  <si>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</si>
  <si>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</si>
  <si>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</si>
  <si>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</si>
  <si>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</si>
  <si>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</si>
  <si>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</si>
  <si>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</si>
  <si>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</si>
  <si>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</si>
  <si>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</si>
  <si>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</si>
  <si>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</si>
  <si>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</si>
  <si>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</si>
  <si>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</si>
  <si>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</si>
  <si>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</si>
  <si>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</si>
  <si>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</si>
  <si>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</si>
  <si>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</si>
  <si>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</si>
  <si>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</si>
  <si>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</si>
  <si>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</si>
  <si>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</si>
  <si>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</si>
  <si>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</si>
  <si>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</si>
  <si>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</si>
  <si>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</si>
  <si>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</si>
  <si>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</si>
  <si>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</si>
  <si>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</si>
  <si>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</si>
  <si>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</si>
  <si>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</si>
  <si>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</si>
  <si>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</si>
  <si>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</si>
  <si>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</si>
  <si>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</si>
  <si>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</si>
  <si>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</si>
  <si>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</si>
  <si>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</si>
  <si>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</si>
  <si>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</si>
  <si>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</si>
  <si>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</si>
  <si>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</si>
  <si>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</si>
  <si>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</si>
  <si>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</si>
  <si>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</si>
  <si>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</si>
  <si>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</si>
  <si>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</si>
  <si>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</si>
  <si>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</si>
  <si>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</si>
  <si>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</si>
  <si>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</si>
  <si>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</si>
  <si>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</si>
  <si>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</si>
  <si>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</si>
  <si>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</si>
  <si>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</si>
  <si>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</si>
  <si>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</si>
  <si>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</si>
  <si>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</si>
  <si>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</si>
  <si>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</si>
  <si>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</si>
  <si>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</si>
  <si>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</si>
  <si>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</si>
  <si>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</si>
  <si>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</si>
  <si>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</si>
  <si>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</si>
  <si>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</si>
  <si>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</si>
  <si>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</si>
  <si>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</si>
  <si>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</si>
  <si>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</si>
  <si>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</si>
  <si>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</si>
  <si>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</si>
  <si>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</si>
  <si>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</si>
  <si>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</si>
  <si>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</si>
  <si>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</si>
  <si>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</si>
  <si>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</si>
  <si>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</si>
  <si>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</si>
  <si>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</si>
  <si>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</si>
  <si>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</si>
  <si>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</si>
  <si>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</si>
  <si>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</si>
  <si>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</si>
  <si>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</si>
  <si>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</si>
  <si>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</si>
  <si>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</si>
  <si>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</si>
  <si>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</si>
  <si>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</si>
  <si>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</si>
  <si>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</si>
  <si>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</si>
  <si>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</si>
  <si>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</si>
  <si>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</si>
  <si>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</si>
  <si>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</si>
  <si>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</si>
  <si>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</si>
  <si>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</si>
  <si>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</si>
  <si>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</si>
  <si>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</si>
  <si>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</si>
  <si>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</si>
  <si>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</si>
  <si>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</si>
  <si>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</si>
  <si>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</si>
  <si>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</si>
  <si>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</si>
  <si>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</si>
  <si>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</si>
  <si>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</si>
  <si>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</si>
  <si>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</si>
  <si>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</si>
  <si>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</si>
  <si>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</si>
  <si>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</si>
  <si>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</si>
  <si>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</si>
  <si>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</si>
  <si>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</si>
  <si>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</si>
  <si>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</si>
  <si>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</si>
  <si>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</si>
  <si>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</si>
  <si>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</si>
  <si>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</si>
  <si>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</si>
  <si>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</si>
  <si>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</si>
  <si>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</si>
  <si>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</si>
  <si>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</si>
  <si>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</si>
  <si>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</si>
  <si>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</si>
  <si>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</si>
  <si>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</si>
  <si>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</si>
  <si>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</si>
  <si>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</si>
  <si>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</si>
  <si>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</si>
  <si>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</si>
  <si>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</si>
  <si>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</si>
  <si>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</si>
  <si>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</si>
  <si>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</si>
  <si>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</si>
  <si>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</si>
  <si>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</si>
  <si>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</si>
  <si>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</si>
  <si>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</si>
  <si>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</si>
  <si>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</si>
  <si>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</si>
  <si>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</si>
  <si>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</si>
  <si>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</si>
  <si>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</si>
  <si>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</si>
  <si>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</si>
  <si>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</si>
  <si>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</si>
  <si>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</si>
  <si>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</si>
  <si>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</si>
  <si>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</si>
  <si>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</si>
  <si>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</si>
  <si>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</si>
  <si>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</si>
  <si>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</si>
  <si>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</si>
  <si>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</si>
  <si>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</si>
  <si>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</si>
  <si>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</si>
  <si>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</si>
  <si>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</si>
  <si>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</si>
  <si>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</si>
  <si>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</si>
  <si>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</si>
  <si>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</si>
  <si>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</si>
  <si>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</si>
  <si>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</si>
  <si>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</si>
  <si>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</si>
  <si>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</si>
  <si>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</si>
  <si>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</si>
  <si>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</si>
  <si>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</si>
  <si>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</si>
  <si>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</si>
  <si>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</si>
  <si>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</si>
  <si>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</si>
  <si>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</si>
  <si>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</si>
  <si>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</si>
  <si>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</si>
  <si>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</si>
  <si>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</si>
  <si>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</si>
  <si>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</si>
  <si>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</si>
  <si>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</si>
  <si>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</si>
  <si>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</si>
  <si>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</si>
  <si>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</si>
  <si>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</si>
  <si>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</si>
  <si>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</si>
  <si>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</si>
  <si>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</si>
  <si>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</si>
  <si>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</si>
  <si>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</si>
  <si>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</si>
  <si>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</si>
  <si>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</si>
  <si>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</si>
  <si>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</si>
  <si>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</si>
  <si>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</si>
  <si>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</si>
  <si>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</si>
  <si>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</si>
  <si>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</si>
  <si>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</si>
  <si>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</si>
  <si>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</si>
  <si>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</si>
  <si>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</si>
  <si>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</si>
  <si>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</si>
  <si>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</si>
  <si>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</si>
  <si>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</si>
  <si>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</si>
  <si>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</si>
  <si>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</si>
  <si>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</si>
  <si>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</si>
  <si>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</si>
  <si>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</si>
  <si>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</si>
  <si>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</si>
  <si>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</si>
  <si>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</si>
  <si>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</si>
  <si>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</si>
  <si>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</si>
  <si>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</si>
  <si>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</si>
  <si>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</si>
  <si>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</si>
  <si>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</si>
  <si>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</si>
  <si>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</si>
  <si>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</si>
  <si>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</si>
  <si>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</si>
  <si>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</si>
  <si>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</si>
  <si>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</si>
  <si>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</si>
  <si>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</si>
  <si>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</si>
  <si>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</si>
  <si>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</si>
  <si>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</si>
  <si>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</si>
  <si>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</si>
  <si>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</si>
  <si>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</si>
  <si>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</si>
  <si>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</si>
  <si>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</si>
  <si>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</si>
  <si>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</si>
  <si>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</si>
  <si>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</si>
  <si>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</si>
  <si>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</si>
  <si>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</si>
  <si>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</si>
  <si>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</si>
  <si>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</si>
  <si>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</si>
  <si>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</si>
  <si>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</si>
  <si>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</si>
  <si>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</si>
  <si>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</si>
  <si>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</si>
  <si>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</si>
  <si>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</si>
  <si>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</si>
  <si>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</si>
  <si>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</si>
  <si>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</si>
  <si>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</si>
  <si>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</si>
  <si>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</si>
  <si>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</si>
  <si>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</si>
  <si>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</si>
  <si>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</si>
  <si>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</si>
  <si>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</si>
  <si>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</si>
  <si>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</si>
  <si>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</si>
  <si>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</si>
  <si>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</si>
  <si>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</si>
  <si>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</si>
  <si>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</si>
  <si>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</si>
  <si>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</si>
  <si>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</si>
  <si>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</si>
  <si>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</si>
  <si>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</si>
  <si>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</si>
  <si>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</si>
  <si>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</si>
  <si>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</si>
  <si>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</si>
  <si>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</si>
  <si>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</si>
  <si>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</si>
  <si>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</si>
  <si>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</si>
  <si>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</si>
  <si>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</si>
  <si>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</si>
  <si>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</si>
  <si>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</si>
  <si>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</si>
  <si>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</si>
  <si>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</si>
  <si>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</si>
  <si>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</si>
  <si>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</si>
  <si>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</si>
  <si>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</si>
  <si>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</si>
  <si>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</si>
  <si>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</si>
  <si>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</si>
  <si>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</si>
  <si>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</si>
  <si>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</si>
  <si>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</si>
  <si>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</si>
  <si>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</si>
  <si>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</si>
  <si>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</si>
  <si>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</si>
  <si>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</si>
  <si>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</si>
  <si>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</si>
  <si>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</si>
  <si>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</si>
  <si>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</si>
  <si>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</si>
  <si>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</si>
  <si>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</si>
  <si>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</si>
  <si>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</si>
  <si>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</si>
  <si>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</si>
  <si>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</si>
  <si>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</si>
  <si>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</si>
  <si>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</si>
  <si>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</si>
  <si>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</si>
  <si>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</si>
  <si>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</si>
  <si>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</si>
  <si>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</si>
  <si>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</si>
  <si>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</si>
  <si>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</si>
  <si>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</si>
  <si>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</si>
  <si>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</si>
  <si>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</si>
  <si>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</si>
  <si>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</si>
  <si>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</si>
  <si>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</si>
  <si>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</si>
  <si>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</si>
  <si>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</si>
  <si>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</si>
  <si>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</si>
  <si>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</si>
  <si>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</si>
  <si>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</si>
  <si>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</si>
  <si>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</si>
  <si>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</si>
  <si>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</si>
  <si>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</si>
  <si>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</si>
  <si>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</si>
  <si>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</si>
  <si>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</si>
  <si>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</si>
  <si>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</si>
  <si>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</si>
  <si>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</si>
  <si>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</si>
  <si>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</si>
  <si>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</si>
  <si>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</si>
  <si>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</si>
  <si>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</si>
  <si>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</si>
  <si>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</si>
  <si>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</si>
  <si>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</si>
  <si>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</si>
  <si>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</si>
  <si>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</si>
  <si>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</si>
  <si>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</si>
  <si>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</si>
  <si>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</si>
  <si>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</si>
  <si>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</si>
  <si>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</si>
  <si>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</si>
  <si>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</si>
  <si>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</si>
  <si>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</si>
  <si>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</si>
  <si>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</si>
  <si>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</si>
  <si>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</si>
  <si>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</si>
  <si>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</si>
  <si>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</si>
  <si>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</si>
  <si>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</si>
  <si>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</si>
  <si>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</si>
  <si>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</si>
  <si>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</si>
  <si>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</si>
  <si>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</si>
  <si>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</si>
  <si>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</si>
  <si>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</si>
  <si>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</si>
  <si>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</si>
  <si>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</si>
  <si>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</si>
  <si>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</si>
  <si>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</si>
  <si>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</si>
  <si>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</si>
  <si>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</si>
  <si>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</si>
  <si>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</si>
  <si>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</si>
  <si>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</si>
  <si>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</si>
  <si>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</si>
  <si>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</si>
  <si>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</si>
  <si>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</si>
  <si>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</si>
  <si>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</si>
  <si>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</si>
  <si>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</si>
  <si>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</si>
  <si>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</si>
  <si>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</si>
  <si>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</si>
  <si>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</si>
  <si>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</si>
  <si>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</si>
  <si>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</si>
  <si>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</si>
  <si>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</si>
  <si>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</si>
  <si>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</si>
  <si>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</si>
  <si>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</si>
  <si>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</si>
  <si>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</si>
  <si>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</si>
  <si>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</si>
  <si>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</si>
  <si>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</si>
  <si>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</si>
  <si>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</si>
  <si>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</si>
  <si>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</si>
  <si>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</si>
  <si>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</si>
  <si>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</si>
  <si>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</si>
  <si>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</si>
  <si>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</si>
  <si>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</si>
  <si>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</si>
  <si>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</si>
  <si>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</si>
  <si>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</si>
  <si>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</si>
  <si>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</si>
  <si>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</si>
  <si>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</si>
  <si>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</si>
  <si>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</si>
  <si>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</si>
  <si>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</si>
  <si>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</si>
  <si>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</si>
  <si>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</si>
  <si>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</si>
  <si>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</si>
  <si>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</si>
  <si>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</si>
  <si>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</si>
  <si>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</si>
  <si>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</si>
  <si>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</si>
  <si>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</si>
  <si>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</si>
  <si>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</si>
  <si>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</si>
  <si>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</si>
  <si>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</si>
  <si>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</si>
  <si>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</si>
  <si>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</si>
  <si>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</si>
  <si>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</si>
  <si>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</si>
  <si>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</si>
  <si>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</si>
  <si>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</si>
  <si>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</si>
  <si>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</si>
  <si>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</si>
  <si>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</si>
  <si>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</si>
  <si>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</si>
  <si>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</si>
  <si>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</si>
  <si>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</si>
  <si>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</si>
  <si>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</si>
  <si>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</si>
  <si>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</si>
  <si>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</si>
  <si>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</si>
  <si>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</si>
  <si>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</si>
  <si>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</si>
  <si>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</si>
  <si>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</si>
  <si>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</si>
  <si>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</si>
  <si>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</si>
  <si>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</si>
  <si>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</si>
  <si>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</si>
  <si>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</si>
  <si>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</si>
  <si>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</si>
  <si>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</si>
  <si>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</si>
  <si>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</si>
  <si>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</si>
  <si>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</si>
  <si>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</si>
  <si>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</si>
  <si>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</si>
  <si>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</si>
  <si>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</si>
  <si>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</si>
  <si>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</si>
  <si>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</si>
  <si>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</si>
  <si>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</si>
  <si>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</si>
  <si>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</si>
  <si>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</si>
  <si>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</si>
  <si>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</si>
  <si>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</si>
  <si>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</si>
  <si>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</si>
  <si>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</si>
  <si>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</si>
  <si>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</si>
  <si>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</si>
  <si>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</si>
  <si>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</si>
  <si>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</si>
  <si>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</si>
  <si>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</si>
  <si>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</si>
  <si>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</si>
  <si>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</si>
  <si>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</si>
  <si>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</si>
  <si>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</si>
  <si>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</si>
  <si>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</si>
  <si>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</si>
  <si>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</si>
  <si>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</si>
  <si>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</si>
  <si>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</si>
  <si>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</si>
  <si>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</si>
  <si>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</si>
  <si>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</si>
  <si>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</si>
  <si>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</si>
  <si>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</si>
  <si>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</si>
  <si>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</si>
  <si>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</si>
  <si>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</si>
  <si>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</si>
  <si>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</si>
  <si>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</si>
  <si>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</si>
  <si>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</si>
  <si>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</si>
  <si>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</si>
  <si>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</si>
  <si>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</si>
  <si>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</si>
  <si>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</si>
  <si>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</si>
  <si>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</si>
  <si>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</si>
  <si>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</si>
  <si>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</si>
  <si>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</si>
  <si>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</si>
  <si>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</si>
  <si>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</si>
  <si>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</si>
  <si>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</si>
  <si>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</si>
  <si>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</si>
  <si>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</si>
  <si>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</si>
  <si>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</si>
  <si>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</si>
  <si>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</si>
  <si>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</si>
  <si>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</si>
  <si>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</si>
  <si>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</si>
  <si>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</si>
  <si>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</si>
  <si>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</si>
  <si>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</si>
  <si>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</si>
  <si>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</si>
  <si>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</si>
  <si>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</si>
  <si>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</si>
  <si>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</si>
  <si>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</si>
  <si>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</si>
  <si>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</si>
  <si>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</si>
  <si>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</si>
  <si>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</si>
  <si>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</si>
  <si>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</si>
  <si>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</si>
  <si>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</si>
  <si>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</si>
  <si>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</si>
  <si>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</si>
  <si>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</si>
  <si>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</si>
  <si>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</si>
  <si>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</si>
  <si>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</si>
  <si>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</si>
  <si>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</si>
  <si>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</si>
  <si>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</si>
  <si>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</si>
  <si>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</si>
  <si>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</si>
  <si>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</si>
  <si>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</si>
  <si>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</si>
  <si>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</si>
  <si>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</si>
  <si>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</si>
  <si>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</si>
  <si>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</si>
  <si>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</si>
  <si>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</si>
  <si>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</si>
  <si>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</si>
  <si>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</si>
  <si>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</si>
  <si>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</si>
  <si>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</si>
  <si>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</si>
  <si>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</si>
  <si>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</si>
  <si>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</si>
  <si>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</si>
  <si>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</si>
  <si>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</si>
  <si>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</si>
  <si>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</si>
  <si>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</si>
  <si>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</si>
  <si>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</si>
  <si>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</si>
  <si>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</si>
  <si>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</si>
  <si>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</si>
  <si>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</si>
  <si>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</si>
  <si>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</si>
  <si>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</si>
  <si>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</si>
  <si>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</si>
  <si>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</si>
  <si>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</si>
  <si>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</si>
  <si>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</si>
  <si>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</si>
  <si>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</si>
  <si>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</si>
  <si>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</si>
  <si>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</si>
  <si>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</si>
  <si>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</si>
  <si>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</si>
  <si>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</si>
  <si>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</si>
  <si>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</si>
  <si>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</si>
  <si>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</si>
  <si>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</si>
  <si>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</si>
  <si>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</si>
  <si>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</si>
  <si>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</si>
  <si>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</si>
  <si>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</si>
  <si>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</si>
  <si>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</si>
  <si>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</si>
  <si>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</si>
  <si>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</si>
  <si>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</si>
  <si>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</si>
  <si>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</si>
  <si>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</si>
  <si>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</si>
  <si>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</si>
  <si>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</si>
  <si>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</si>
  <si>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</si>
  <si>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</si>
  <si>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</si>
  <si>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</si>
  <si>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</si>
  <si>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</si>
  <si>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</si>
  <si>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</si>
  <si>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</si>
  <si>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</si>
  <si>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</si>
  <si>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</si>
  <si>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</si>
  <si>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</si>
  <si>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</si>
  <si>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</si>
  <si>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</si>
  <si>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</si>
  <si>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</si>
  <si>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</si>
  <si>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</si>
  <si>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</si>
  <si>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</si>
  <si>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</si>
  <si>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</si>
  <si>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</si>
  <si>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</si>
  <si>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</si>
  <si>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</si>
  <si>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</si>
  <si>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</si>
  <si>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</si>
  <si>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</si>
  <si>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</si>
  <si>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</si>
  <si>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</si>
  <si>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</si>
  <si>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</si>
  <si>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</si>
  <si>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</si>
  <si>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</si>
  <si>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</si>
  <si>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</si>
  <si>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</si>
  <si>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</si>
  <si>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</si>
  <si>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</si>
  <si>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</si>
  <si>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</si>
  <si>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</si>
  <si>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</si>
  <si>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</si>
  <si>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</si>
  <si>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</si>
  <si>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</si>
  <si>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</si>
  <si>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</si>
  <si>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</si>
  <si>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</si>
  <si>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</si>
  <si>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</si>
  <si>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</si>
  <si>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</si>
  <si>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</si>
  <si>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</si>
  <si>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</si>
  <si>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</si>
  <si>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</si>
  <si>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</si>
  <si>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</si>
  <si>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</si>
  <si>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</si>
  <si>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</si>
  <si>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</si>
  <si>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</si>
  <si>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</si>
  <si>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</si>
  <si>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</si>
  <si>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</si>
  <si>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</si>
  <si>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</si>
  <si>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</si>
  <si>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</si>
  <si>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</si>
  <si>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</si>
  <si>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</si>
  <si>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</si>
  <si>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</si>
  <si>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</si>
  <si>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</si>
  <si>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</si>
  <si>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</si>
  <si>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</si>
  <si>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</si>
  <si>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</si>
  <si>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</si>
  <si>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</si>
  <si>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</si>
  <si>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</si>
  <si>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</si>
  <si>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</si>
  <si>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</si>
  <si>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</si>
  <si>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</si>
  <si>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</si>
  <si>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</si>
  <si>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</si>
  <si>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</si>
  <si>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</si>
  <si>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</si>
  <si>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</si>
  <si>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</si>
  <si>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</si>
  <si>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</si>
  <si>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</si>
  <si>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</si>
  <si>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</si>
  <si>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</si>
  <si>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</si>
  <si>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</si>
  <si>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</si>
  <si>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</si>
  <si>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</si>
  <si>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</si>
  <si>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</si>
  <si>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</si>
  <si>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</si>
  <si>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</si>
  <si>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</si>
  <si>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</si>
  <si>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</si>
  <si>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</si>
  <si>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</si>
  <si>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</si>
  <si>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</si>
  <si>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</si>
  <si>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</si>
  <si>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</si>
  <si>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</si>
  <si>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</si>
  <si>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</si>
  <si>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</si>
  <si>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</si>
  <si>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</si>
  <si>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</si>
  <si>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</si>
  <si>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</si>
  <si>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</si>
  <si>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</si>
  <si>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</si>
  <si>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</si>
  <si>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</si>
  <si>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</si>
  <si>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</si>
  <si>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</si>
  <si>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</si>
  <si>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</si>
  <si>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</si>
  <si>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</si>
  <si>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</si>
  <si>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</si>
  <si>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</si>
  <si>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</si>
  <si>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</si>
  <si>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</si>
  <si>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</si>
  <si>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</si>
  <si>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</si>
  <si>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</si>
  <si>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</si>
  <si>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</si>
  <si>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</si>
  <si>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</si>
  <si>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</si>
  <si>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</si>
  <si>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</si>
  <si>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</si>
  <si>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</si>
  <si>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</si>
  <si>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</si>
  <si>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</si>
  <si>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</si>
  <si>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</si>
  <si>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</si>
  <si>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</si>
  <si>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</si>
  <si>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</si>
  <si>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</si>
  <si>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</si>
  <si>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</si>
  <si>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</si>
  <si>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</si>
  <si>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</si>
  <si>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</si>
  <si>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</si>
  <si>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</si>
  <si>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</si>
  <si>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</si>
  <si>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</si>
  <si>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</si>
  <si>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</si>
  <si>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</si>
  <si>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</si>
  <si>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</si>
  <si>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</si>
  <si>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</si>
  <si>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</si>
  <si>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</si>
  <si>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</si>
  <si>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</si>
  <si>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</si>
  <si>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</si>
  <si>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</si>
  <si>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</si>
  <si>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</si>
  <si>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</si>
  <si>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</si>
  <si>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</si>
  <si>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</si>
  <si>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</si>
  <si>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</si>
  <si>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</si>
  <si>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</si>
  <si>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</si>
  <si>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</si>
  <si>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</si>
  <si>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</si>
  <si>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</si>
  <si>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</si>
  <si>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</si>
  <si>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</si>
  <si>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</si>
  <si>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</si>
  <si>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</si>
  <si>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</si>
  <si>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</si>
  <si>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</si>
  <si>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</si>
  <si>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</si>
  <si>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</si>
  <si>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</si>
  <si>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</si>
  <si>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</si>
  <si>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</si>
  <si>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</si>
  <si>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</si>
  <si>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</si>
  <si>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</si>
  <si>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</si>
  <si>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</si>
  <si>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</si>
  <si>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</si>
  <si>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</si>
  <si>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</si>
  <si>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</si>
  <si>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</si>
  <si>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</si>
  <si>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</si>
  <si>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</si>
  <si>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</si>
  <si>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</si>
  <si>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</si>
  <si>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</si>
  <si>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</si>
  <si>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</si>
  <si>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</si>
  <si>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</si>
  <si>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</si>
  <si>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</si>
  <si>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</si>
  <si>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</si>
  <si>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</si>
  <si>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</si>
  <si>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</si>
  <si>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</si>
  <si>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</si>
  <si>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</si>
  <si>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</si>
  <si>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</si>
  <si>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</si>
  <si>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</si>
  <si>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</si>
  <si>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</si>
  <si>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</si>
  <si>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</si>
  <si>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</si>
  <si>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</si>
  <si>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</si>
  <si>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</si>
  <si>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</si>
  <si>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</si>
  <si>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</si>
  <si>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</si>
  <si>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</si>
  <si>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</si>
  <si>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</si>
  <si>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</si>
  <si>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</si>
  <si>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</si>
  <si>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</si>
  <si>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</si>
  <si>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</si>
  <si>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</si>
  <si>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</si>
  <si>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</si>
  <si>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</si>
  <si>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</si>
  <si>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</si>
  <si>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</si>
  <si>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</si>
  <si>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</si>
  <si>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</si>
  <si>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</si>
  <si>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</si>
  <si>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</si>
  <si>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</si>
  <si>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</si>
  <si>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</si>
  <si>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</si>
  <si>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</si>
  <si>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</si>
  <si>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</si>
  <si>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</si>
  <si>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</si>
  <si>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</si>
  <si>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</si>
  <si>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</si>
  <si>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</si>
  <si>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</si>
  <si>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</si>
  <si>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</si>
  <si>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</si>
  <si>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</si>
  <si>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</si>
  <si>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</si>
  <si>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</si>
  <si>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</si>
  <si>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</si>
  <si>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</si>
  <si>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</si>
  <si>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</si>
  <si>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</si>
  <si>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</si>
  <si>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</si>
  <si>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</si>
  <si>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</si>
  <si>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</si>
  <si>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</si>
  <si>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</si>
  <si>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</si>
  <si>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</si>
  <si>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</si>
  <si>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</si>
  <si>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</si>
  <si>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</si>
  <si>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</si>
  <si>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</si>
  <si>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</si>
  <si>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</si>
  <si>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</si>
  <si>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</si>
  <si>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</si>
  <si>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</si>
  <si>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</si>
  <si>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</si>
  <si>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</si>
  <si>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</si>
  <si>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</si>
  <si>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</si>
  <si>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</si>
  <si>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</si>
  <si>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</si>
  <si>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</si>
  <si>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</si>
  <si>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</si>
  <si>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</si>
  <si>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</si>
  <si>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</si>
  <si>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</si>
  <si>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</si>
  <si>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</si>
  <si>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</si>
  <si>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</si>
  <si>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</si>
  <si>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</si>
  <si>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</si>
  <si>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</si>
  <si>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</si>
  <si>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</si>
  <si>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</si>
  <si>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</si>
  <si>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</si>
  <si>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</si>
  <si>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</si>
  <si>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</si>
  <si>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</si>
  <si>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</si>
  <si>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</si>
  <si>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</si>
  <si>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</si>
  <si>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</si>
  <si>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</si>
  <si>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</si>
  <si>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</si>
  <si>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</si>
  <si>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</si>
  <si>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</si>
  <si>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</si>
  <si>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</si>
  <si>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</si>
  <si>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</si>
  <si>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</si>
  <si>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</si>
  <si>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</si>
  <si>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</si>
  <si>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</si>
  <si>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</si>
  <si>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</si>
  <si>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</si>
  <si>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</si>
  <si>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</si>
  <si>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</si>
  <si>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</si>
  <si>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</si>
  <si>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</si>
  <si>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</si>
  <si>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</si>
  <si>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</si>
  <si>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</si>
  <si>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</si>
  <si>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</si>
  <si>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</si>
  <si>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</si>
  <si>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</si>
  <si>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</si>
  <si>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</si>
  <si>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</si>
  <si>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</si>
  <si>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</si>
  <si>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</si>
  <si>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</si>
  <si>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</si>
  <si>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</si>
  <si>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</si>
  <si>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</si>
  <si>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</si>
  <si>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</si>
  <si>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</si>
  <si>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</si>
  <si>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</si>
  <si>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</si>
  <si>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</si>
  <si>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</si>
  <si>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</si>
  <si>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</si>
  <si>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</si>
  <si>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</si>
  <si>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</si>
  <si>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</si>
  <si>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</si>
  <si>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</si>
  <si>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</si>
  <si>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</si>
  <si>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</si>
  <si>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</si>
  <si>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</si>
  <si>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</si>
  <si>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</si>
  <si>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</si>
  <si>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</si>
  <si>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</si>
  <si>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</si>
  <si>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</si>
  <si>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</si>
  <si>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</si>
  <si>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</si>
  <si>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</si>
  <si>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</si>
  <si>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</si>
  <si>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</si>
  <si>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</si>
  <si>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</si>
  <si>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</si>
  <si>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</si>
  <si>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</si>
  <si>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</si>
  <si>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</si>
  <si>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</si>
  <si>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</si>
  <si>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</si>
  <si>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</si>
  <si>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</si>
  <si>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</si>
  <si>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</si>
  <si>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</si>
  <si>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</si>
  <si>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</si>
  <si>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</si>
  <si>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</si>
  <si>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</si>
  <si>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</si>
  <si>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</si>
  <si>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</si>
  <si>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</si>
  <si>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</si>
  <si>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</si>
  <si>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</si>
  <si>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</si>
  <si>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</si>
  <si>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</si>
  <si>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</si>
  <si>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</si>
  <si>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</si>
  <si>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</si>
  <si>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</si>
  <si>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</si>
  <si>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</si>
  <si>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</si>
  <si>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</si>
  <si>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</si>
  <si>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</si>
  <si>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</si>
  <si>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</si>
  <si>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</si>
  <si>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</si>
  <si>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</si>
  <si>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</si>
  <si>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</si>
  <si>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</si>
  <si>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</si>
  <si>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</si>
  <si>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</si>
  <si>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</si>
  <si>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</si>
  <si>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</si>
  <si>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</si>
  <si>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</si>
  <si>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</si>
  <si>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</si>
  <si>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</si>
  <si>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</si>
  <si>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</si>
  <si>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</si>
  <si>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</si>
  <si>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</si>
  <si>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</si>
  <si>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</si>
  <si>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</si>
  <si>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</si>
  <si>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</si>
  <si>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</si>
  <si>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</si>
  <si>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</si>
  <si>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</si>
  <si>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</si>
  <si>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</si>
  <si>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</si>
  <si>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</si>
  <si>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</si>
  <si>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</si>
  <si>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</si>
  <si>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</si>
  <si>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</si>
  <si>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</si>
  <si>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</si>
  <si>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</si>
  <si>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</si>
  <si>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</si>
  <si>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</si>
  <si>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</si>
  <si>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</si>
  <si>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</si>
  <si>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</si>
  <si>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</si>
  <si>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</si>
  <si>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</si>
  <si>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</si>
  <si>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</si>
  <si>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</si>
  <si>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</si>
  <si>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</si>
  <si>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</si>
  <si>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</si>
  <si>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</si>
  <si>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</si>
  <si>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</si>
  <si>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</si>
  <si>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</si>
  <si>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</si>
  <si>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</si>
  <si>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</si>
  <si>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</si>
  <si>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</si>
  <si>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</si>
  <si>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</si>
  <si>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</si>
  <si>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</si>
  <si>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</si>
  <si>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</si>
  <si>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</si>
  <si>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</si>
  <si>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</si>
  <si>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</si>
  <si>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</si>
  <si>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</si>
  <si>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</si>
  <si>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</si>
  <si>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</si>
  <si>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</si>
  <si>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</si>
  <si>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</si>
  <si>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</si>
  <si>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</si>
  <si>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</si>
  <si>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</si>
  <si>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</si>
  <si>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</si>
  <si>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</si>
  <si>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</si>
  <si>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</si>
  <si>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</si>
  <si>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</si>
  <si>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</si>
  <si>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</si>
  <si>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</si>
  <si>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</si>
  <si>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</si>
  <si>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</si>
  <si>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</si>
  <si>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</si>
  <si>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</si>
  <si>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</si>
  <si>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</si>
  <si>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</si>
  <si>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</si>
  <si>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</si>
  <si>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</si>
  <si>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</si>
  <si>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</si>
  <si>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</si>
  <si>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</si>
  <si>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</si>
  <si>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</si>
  <si>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</si>
  <si>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</si>
  <si>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</si>
  <si>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</si>
  <si>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</si>
  <si>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</si>
  <si>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</si>
  <si>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</si>
  <si>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</si>
  <si>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</si>
  <si>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</si>
  <si>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</si>
  <si>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</si>
  <si>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</si>
  <si>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</si>
  <si>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</si>
  <si>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</si>
  <si>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</si>
  <si>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</si>
  <si>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</si>
  <si>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</si>
  <si>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</si>
  <si>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</si>
  <si>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</si>
  <si>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</si>
  <si>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</si>
  <si>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</si>
  <si>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</si>
  <si>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</si>
  <si>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</si>
  <si>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</si>
  <si>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</si>
  <si>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</si>
  <si>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</si>
  <si>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</si>
  <si>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</si>
  <si>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</si>
  <si>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</si>
  <si>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</si>
  <si>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</si>
  <si>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</si>
  <si>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</si>
  <si>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</si>
  <si>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</si>
  <si>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</si>
  <si>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</si>
  <si>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</si>
  <si>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</si>
  <si>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</si>
  <si>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</si>
  <si>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</si>
  <si>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</si>
  <si>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</si>
  <si>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</si>
  <si>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</si>
  <si>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</si>
  <si>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</si>
  <si>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</si>
  <si>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</si>
  <si>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</si>
  <si>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</si>
  <si>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</si>
  <si>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</si>
  <si>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</si>
  <si>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</si>
  <si>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</si>
  <si>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</si>
  <si>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</si>
  <si>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</si>
  <si>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</si>
  <si>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</si>
  <si>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</si>
  <si>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</si>
  <si>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</si>
  <si>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</si>
  <si>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</si>
  <si>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</si>
  <si>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</si>
  <si>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</si>
  <si>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</si>
  <si>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</si>
  <si>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</si>
  <si>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</si>
  <si>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</si>
  <si>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</si>
  <si>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</si>
  <si>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</si>
  <si>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</si>
  <si>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</si>
  <si>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</si>
  <si>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</si>
  <si>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</si>
  <si>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</si>
  <si>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</si>
  <si>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</si>
  <si>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</si>
  <si>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</si>
  <si>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</si>
  <si>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</si>
  <si>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</si>
  <si>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</si>
  <si>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</si>
  <si>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</si>
  <si>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</si>
  <si>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</si>
  <si>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</si>
  <si>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</si>
  <si>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</si>
  <si>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</si>
  <si>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</si>
  <si>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</si>
  <si>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</si>
  <si>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</si>
  <si>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</si>
  <si>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</si>
  <si>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</si>
  <si>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</si>
  <si>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</si>
  <si>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</si>
  <si>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</si>
  <si>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</si>
  <si>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</si>
  <si>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</si>
  <si>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</si>
  <si>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</si>
  <si>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</si>
  <si>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</si>
  <si>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</si>
  <si>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</si>
  <si>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</si>
  <si>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</si>
  <si>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</si>
  <si>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</si>
  <si>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</si>
  <si>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</si>
  <si>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</si>
  <si>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</si>
  <si>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</si>
  <si>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</si>
  <si>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</si>
  <si>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</si>
  <si>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</si>
  <si>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</si>
  <si>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</si>
  <si>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</si>
  <si>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</si>
  <si>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</si>
  <si>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</si>
  <si>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</si>
  <si>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</si>
  <si>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</si>
  <si>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</si>
  <si>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</si>
  <si>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</si>
  <si>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</si>
  <si>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</si>
  <si>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</si>
  <si>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</si>
  <si>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</si>
  <si>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</si>
  <si>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</si>
  <si>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</si>
  <si>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</si>
  <si>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</si>
  <si>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</si>
  <si>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</si>
  <si>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</si>
  <si>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</si>
  <si>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</si>
  <si>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</si>
  <si>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</si>
  <si>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</si>
  <si>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</si>
  <si>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</si>
  <si>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</si>
  <si>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</si>
  <si>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</si>
  <si>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</si>
  <si>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</si>
  <si>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</si>
  <si>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</si>
  <si>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</si>
  <si>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</si>
  <si>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</si>
  <si>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</si>
  <si>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</si>
  <si>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</si>
  <si>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</si>
  <si>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</si>
  <si>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</si>
  <si>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</si>
  <si>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</si>
  <si>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</si>
  <si>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</si>
  <si>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</si>
  <si>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</si>
  <si>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</si>
  <si>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</si>
  <si>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</si>
  <si>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</si>
  <si>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</si>
  <si>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</si>
  <si>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</si>
  <si>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</si>
  <si>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</si>
  <si>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</si>
  <si>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</si>
  <si>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</si>
  <si>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</si>
  <si>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</si>
  <si>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</si>
  <si>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</si>
  <si>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</si>
  <si>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</si>
  <si>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</si>
  <si>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</si>
  <si>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</si>
  <si>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</si>
  <si>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</si>
  <si>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</si>
  <si>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</si>
  <si>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</si>
  <si>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</si>
  <si>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</si>
  <si>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</si>
  <si>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</si>
  <si>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</si>
  <si>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</si>
  <si>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</si>
  <si>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</si>
  <si>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</si>
  <si>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</si>
  <si>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</si>
  <si>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</si>
  <si>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</si>
  <si>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</si>
  <si>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</si>
  <si>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</si>
  <si>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</si>
  <si>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</si>
  <si>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</si>
  <si>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</si>
  <si>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</si>
  <si>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</si>
  <si>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</si>
  <si>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</si>
  <si>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</si>
  <si>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</si>
  <si>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</si>
  <si>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</si>
  <si>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</si>
  <si>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</si>
  <si>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</si>
  <si>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</si>
  <si>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</si>
  <si>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</si>
  <si>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</si>
  <si>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</si>
  <si>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</si>
  <si>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</si>
  <si>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</si>
  <si>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</si>
  <si>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</si>
  <si>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</si>
  <si>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</si>
  <si>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</si>
  <si>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</si>
  <si>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</si>
  <si>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</si>
  <si>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</si>
  <si>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</si>
  <si>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</si>
  <si>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</si>
  <si>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</si>
  <si>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</si>
  <si>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</si>
  <si>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</si>
  <si>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</si>
  <si>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</si>
  <si>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</si>
  <si>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</si>
  <si>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</si>
  <si>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</si>
  <si>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</si>
  <si>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</si>
  <si>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</si>
  <si>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</si>
  <si>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</si>
  <si>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</si>
  <si>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</si>
  <si>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</si>
  <si>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</si>
  <si>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</si>
  <si>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</si>
  <si>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</si>
  <si>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</si>
  <si>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</si>
  <si>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</si>
  <si>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</si>
  <si>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</si>
  <si>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</si>
  <si>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</si>
  <si>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</si>
  <si>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</si>
  <si>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</si>
  <si>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</si>
  <si>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</si>
  <si>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</si>
  <si>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</si>
  <si>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</si>
  <si>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</si>
  <si>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</si>
  <si>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</si>
  <si>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</si>
  <si>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</si>
  <si>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</si>
  <si>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</si>
  <si>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</si>
  <si>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</si>
  <si>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</si>
  <si>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</si>
  <si>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</si>
  <si>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</si>
  <si>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</si>
  <si>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</si>
  <si>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</si>
  <si>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</si>
  <si>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</si>
  <si>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</si>
  <si>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</si>
  <si>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</si>
  <si>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</si>
  <si>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</si>
  <si>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</si>
  <si>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</si>
  <si>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</si>
  <si>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</si>
  <si>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</si>
  <si>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</si>
  <si>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</si>
  <si>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</si>
  <si>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</si>
  <si>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</si>
  <si>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</si>
  <si>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</si>
  <si>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</si>
  <si>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</si>
  <si>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</si>
  <si>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</si>
  <si>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</si>
  <si>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</si>
  <si>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</si>
  <si>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</si>
  <si>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</si>
  <si>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</si>
  <si>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</si>
  <si>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</si>
  <si>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</si>
  <si>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</si>
  <si>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</si>
  <si>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</si>
  <si>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</si>
  <si>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</si>
  <si>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</si>
  <si>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</si>
  <si>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</si>
  <si>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</si>
  <si>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</si>
  <si>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</si>
  <si>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</si>
  <si>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</si>
  <si>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</si>
  <si>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</si>
  <si>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</si>
  <si>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</si>
  <si>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</si>
  <si>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</si>
  <si>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</si>
  <si>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</si>
  <si>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</si>
  <si>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</si>
  <si>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</si>
  <si>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</si>
  <si>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</si>
  <si>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</si>
  <si>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</si>
  <si>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</si>
  <si>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</si>
  <si>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</si>
  <si>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</si>
  <si>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</si>
  <si>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</si>
  <si>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</si>
  <si>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</si>
  <si>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</si>
  <si>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</si>
  <si>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</si>
  <si>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</si>
  <si>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</si>
  <si>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</si>
  <si>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</si>
  <si>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</si>
  <si>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</si>
  <si>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</si>
  <si>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</si>
  <si>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</si>
  <si>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</si>
  <si>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</si>
  <si>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</si>
  <si>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</si>
  <si>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</si>
  <si>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</si>
  <si>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</si>
  <si>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</si>
  <si>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</si>
  <si>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</si>
  <si>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</si>
  <si>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</si>
  <si>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</si>
  <si>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</si>
  <si>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</si>
  <si>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</si>
  <si>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</si>
  <si>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</si>
  <si>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</si>
  <si>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</si>
  <si>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</si>
  <si>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</si>
  <si>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</si>
  <si>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</si>
  <si>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</si>
  <si>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</si>
  <si>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</si>
  <si>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</si>
  <si>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</si>
  <si>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</si>
  <si>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</si>
  <si>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</si>
  <si>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</si>
  <si>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</si>
  <si>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</si>
  <si>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</si>
  <si>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</si>
  <si>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</si>
  <si>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</si>
  <si>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</si>
  <si>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</si>
  <si>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</si>
  <si>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</si>
  <si>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</si>
  <si>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</si>
  <si>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</si>
  <si>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</si>
  <si>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</si>
  <si>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</si>
  <si>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</si>
  <si>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</si>
  <si>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</si>
  <si>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</si>
  <si>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</si>
  <si>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</si>
  <si>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</si>
  <si>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</si>
  <si>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</si>
  <si>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</si>
  <si>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</si>
  <si>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</si>
  <si>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</si>
  <si>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</si>
  <si>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</si>
  <si>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</si>
  <si>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</si>
  <si>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</si>
  <si>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</si>
  <si>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</si>
  <si>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</si>
  <si>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</si>
  <si>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</si>
  <si>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</si>
  <si>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</si>
  <si>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</si>
  <si>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</si>
  <si>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</si>
  <si>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</si>
  <si>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</si>
  <si>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</si>
  <si>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</si>
  <si>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</si>
  <si>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</si>
  <si>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</si>
  <si>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</si>
  <si>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</si>
  <si>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</si>
  <si>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</si>
  <si>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</si>
  <si>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</si>
  <si>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</si>
  <si>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</si>
  <si>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</si>
  <si>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</si>
  <si>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</si>
  <si>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</si>
  <si>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</si>
  <si>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</si>
  <si>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</si>
  <si>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</si>
  <si>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</si>
  <si>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</si>
  <si>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</si>
  <si>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</si>
  <si>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</si>
  <si>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</si>
  <si>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</si>
  <si>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</si>
  <si>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</si>
  <si>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</si>
  <si>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</si>
  <si>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</si>
  <si>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</si>
  <si>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</si>
  <si>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</si>
  <si>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</si>
  <si>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</si>
  <si>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</si>
  <si>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</si>
  <si>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</si>
  <si>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</si>
  <si>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</si>
  <si>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</si>
  <si>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</si>
  <si>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</si>
  <si>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</si>
  <si>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</si>
  <si>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</si>
  <si>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</si>
  <si>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</si>
  <si>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</si>
  <si>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</si>
  <si>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</si>
  <si>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</si>
  <si>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</si>
  <si>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</si>
  <si>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</si>
  <si>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</si>
  <si>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</si>
  <si>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</si>
  <si>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</si>
  <si>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</si>
  <si>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</si>
  <si>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</si>
  <si>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</si>
  <si>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</si>
  <si>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</si>
  <si>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</si>
  <si>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</si>
  <si>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</si>
  <si>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</si>
  <si>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</si>
  <si>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</si>
  <si>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</si>
  <si>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</si>
  <si>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</si>
  <si>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</si>
  <si>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</si>
  <si>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</si>
  <si>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</si>
  <si>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</si>
  <si>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</si>
  <si>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</si>
  <si>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</si>
  <si>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</si>
  <si>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</si>
  <si>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</si>
  <si>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</si>
  <si>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</si>
  <si>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</si>
  <si>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</si>
  <si>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</si>
  <si>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</si>
  <si>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</si>
  <si>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</si>
  <si>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</si>
  <si>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</si>
  <si>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</si>
  <si>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</si>
  <si>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</si>
  <si>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</si>
  <si>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</si>
  <si>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</si>
  <si>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</si>
  <si>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</si>
  <si>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</si>
  <si>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</si>
  <si>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</si>
  <si>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</si>
  <si>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</si>
  <si>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</si>
  <si>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</si>
  <si>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</si>
  <si>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</si>
  <si>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</si>
  <si>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</si>
  <si>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</si>
  <si>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</si>
  <si>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</si>
  <si>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</si>
  <si>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</si>
  <si>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</si>
  <si>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</si>
  <si>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</si>
  <si>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</si>
  <si>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</si>
  <si>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</si>
  <si>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</si>
  <si>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</si>
  <si>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</si>
  <si>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</si>
  <si>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</si>
  <si>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</si>
  <si>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</si>
  <si>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</si>
  <si>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</si>
  <si>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</si>
  <si>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</si>
  <si>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</si>
  <si>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</si>
  <si>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</si>
  <si>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</si>
  <si>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</si>
  <si>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</si>
  <si>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</si>
  <si>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</si>
  <si>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</si>
  <si>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</si>
  <si>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</si>
  <si>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</si>
  <si>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</si>
  <si>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</si>
  <si>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</si>
  <si>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</si>
  <si>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</si>
  <si>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</si>
  <si>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</si>
  <si>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</si>
  <si>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</si>
  <si>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</si>
  <si>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</si>
  <si>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</si>
  <si>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</si>
  <si>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</si>
  <si>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</si>
  <si>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</si>
  <si>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</si>
  <si>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</si>
  <si>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</si>
  <si>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</si>
  <si>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</si>
  <si>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</si>
  <si>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</si>
  <si>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</si>
  <si>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</si>
  <si>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</si>
  <si>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</si>
  <si>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</si>
  <si>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</si>
  <si>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</si>
  <si>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</si>
  <si>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</si>
  <si>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</si>
  <si>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</si>
  <si>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</si>
  <si>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</si>
  <si>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</si>
  <si>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</si>
  <si>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</si>
  <si>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</si>
  <si>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</si>
  <si>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</si>
  <si>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</si>
  <si>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</si>
  <si>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</si>
  <si>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</si>
  <si>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</si>
  <si>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</si>
  <si>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</si>
  <si>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</si>
  <si>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</si>
  <si>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</si>
  <si>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</si>
  <si>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</si>
  <si>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</si>
  <si>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</si>
  <si>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</si>
  <si>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</si>
  <si>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</si>
  <si>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</si>
  <si>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</si>
  <si>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</si>
  <si>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</si>
  <si>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</si>
  <si>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</si>
  <si>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</si>
  <si>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</si>
  <si>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</si>
  <si>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</si>
  <si>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</si>
  <si>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</si>
  <si>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</si>
  <si>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</si>
  <si>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</si>
  <si>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</si>
  <si>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</si>
  <si>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</si>
  <si>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</si>
  <si>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</si>
  <si>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</si>
  <si>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</si>
  <si>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</si>
  <si>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</si>
  <si>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</si>
  <si>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</si>
  <si>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</si>
  <si>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</si>
  <si>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</si>
  <si>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</si>
  <si>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</si>
  <si>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</si>
  <si>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</si>
  <si>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</si>
  <si>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</si>
  <si>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</si>
  <si>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</si>
  <si>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</si>
  <si>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</si>
  <si>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</si>
  <si>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</si>
  <si>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</si>
  <si>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</si>
  <si>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</si>
  <si>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</si>
  <si>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</si>
  <si>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</si>
  <si>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</si>
  <si>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</si>
  <si>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</si>
  <si>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</si>
  <si>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</si>
  <si>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</si>
  <si>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</si>
  <si>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</si>
  <si>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</si>
  <si>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</si>
  <si>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</si>
  <si>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</si>
  <si>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</si>
  <si>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</si>
  <si>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</si>
  <si>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</si>
  <si>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</si>
  <si>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</si>
  <si>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</si>
  <si>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</si>
  <si>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</si>
  <si>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</si>
  <si>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</si>
  <si>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</si>
  <si>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</si>
  <si>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</si>
  <si>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</si>
  <si>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</si>
  <si>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</si>
  <si>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</si>
  <si>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</si>
  <si>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</si>
  <si>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</si>
  <si>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</si>
  <si>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</si>
  <si>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</si>
  <si>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</si>
  <si>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</si>
  <si>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</si>
  <si>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</si>
  <si>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</si>
  <si>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</si>
  <si>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</si>
  <si>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</si>
  <si>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</si>
  <si>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</si>
  <si>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</si>
  <si>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</si>
  <si>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</si>
  <si>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</si>
  <si>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</si>
  <si>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</si>
  <si>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</si>
  <si>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</si>
  <si>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</si>
  <si>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</si>
  <si>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</si>
  <si>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</si>
  <si>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</si>
  <si>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</si>
  <si>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</si>
  <si>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</si>
  <si>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</si>
  <si>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</si>
  <si>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</si>
  <si>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</si>
  <si>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</si>
  <si>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</si>
  <si>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</si>
  <si>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</si>
  <si>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</si>
  <si>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</si>
  <si>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</si>
  <si>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</si>
  <si>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</si>
  <si>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</si>
  <si>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</si>
  <si>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</si>
  <si>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</si>
  <si>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</si>
  <si>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</si>
  <si>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</si>
  <si>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</si>
  <si>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</si>
  <si>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</si>
  <si>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</si>
  <si>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</si>
  <si>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</si>
  <si>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</si>
  <si>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</si>
  <si>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</si>
  <si>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</si>
  <si>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</si>
  <si>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</si>
  <si>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</si>
  <si>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</si>
  <si>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</si>
  <si>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</si>
  <si>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</si>
  <si>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</si>
  <si>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</si>
  <si>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</si>
  <si>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</si>
  <si>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</si>
  <si>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</si>
  <si>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</si>
  <si>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</si>
  <si>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</si>
  <si>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</si>
  <si>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</si>
  <si>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</si>
  <si>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</si>
  <si>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</si>
  <si>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</si>
  <si>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</si>
  <si>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</si>
  <si>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</si>
  <si>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</si>
  <si>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</si>
  <si>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</si>
  <si>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</si>
  <si>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</si>
  <si>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</si>
  <si>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</si>
  <si>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</si>
  <si>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</si>
  <si>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</si>
  <si>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</si>
  <si>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</si>
  <si>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</si>
  <si>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</si>
  <si>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</si>
  <si>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</si>
  <si>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</si>
  <si>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</si>
  <si>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</si>
  <si>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</si>
  <si>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</si>
  <si>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</si>
  <si>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</si>
  <si>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</si>
  <si>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</si>
  <si>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</si>
  <si>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</si>
  <si>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</si>
  <si>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</si>
  <si>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</si>
  <si>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</si>
  <si>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</si>
  <si>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</si>
  <si>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</si>
  <si>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</si>
  <si>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</si>
  <si>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</si>
  <si>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</si>
  <si>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</si>
  <si>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</si>
  <si>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</si>
  <si>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</si>
  <si>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</si>
  <si>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</si>
  <si>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</si>
  <si>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</si>
  <si>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</si>
  <si>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</si>
  <si>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</si>
  <si>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</si>
  <si>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</si>
  <si>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</si>
  <si>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</si>
  <si>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</si>
  <si>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</si>
  <si>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</si>
  <si>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</si>
  <si>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</si>
  <si>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</si>
  <si>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</si>
  <si>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</si>
  <si>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</si>
  <si>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</si>
  <si>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</si>
  <si>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</si>
  <si>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</si>
  <si>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</si>
  <si>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</si>
  <si>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</si>
  <si>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</si>
  <si>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</si>
  <si>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</si>
  <si>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</si>
  <si>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</si>
  <si>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</si>
  <si>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</si>
  <si>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</si>
  <si>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</si>
  <si>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</si>
  <si>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</si>
  <si>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</si>
  <si>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</si>
  <si>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</si>
  <si>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</si>
  <si>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</si>
  <si>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</si>
  <si>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</si>
  <si>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</si>
  <si>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</si>
  <si>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</si>
  <si>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</si>
  <si>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</si>
  <si>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</si>
  <si>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</si>
  <si>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</si>
  <si>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</si>
  <si>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</si>
  <si>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</si>
  <si>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</si>
  <si>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</si>
  <si>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</si>
  <si>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</si>
  <si>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</si>
  <si>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</si>
  <si>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</si>
  <si>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</si>
  <si>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</si>
  <si>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</si>
  <si>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</si>
  <si>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</si>
  <si>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</si>
  <si>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</si>
  <si>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</si>
  <si>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</si>
  <si>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</si>
  <si>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</si>
  <si>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</si>
  <si>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</si>
  <si>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</si>
  <si>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</si>
  <si>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</si>
  <si>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</si>
  <si>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</si>
  <si>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</si>
  <si>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</si>
  <si>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</si>
  <si>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</si>
  <si>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</si>
  <si>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</si>
  <si>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</si>
  <si>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</si>
  <si>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</si>
  <si>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</si>
  <si>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</si>
  <si>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</si>
  <si>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</si>
  <si>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</si>
  <si>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</si>
  <si>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</si>
  <si>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</si>
  <si>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</si>
  <si>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</si>
  <si>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</si>
  <si>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</si>
  <si>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</si>
  <si>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</si>
  <si>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</si>
  <si>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</si>
  <si>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</si>
  <si>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</si>
  <si>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</si>
  <si>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</si>
  <si>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</si>
  <si>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</si>
  <si>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</si>
  <si>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</si>
  <si>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</si>
  <si>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</si>
  <si>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</si>
  <si>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</si>
  <si>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</si>
  <si>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</si>
  <si>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</si>
  <si>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</si>
  <si>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</si>
  <si>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</si>
  <si>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</si>
  <si>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</si>
  <si>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</si>
  <si>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</si>
  <si>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</si>
  <si>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</si>
  <si>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</si>
  <si>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</si>
  <si>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</si>
  <si>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</si>
  <si>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</si>
  <si>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</si>
  <si>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</si>
  <si>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</si>
  <si>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</si>
  <si>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</si>
  <si>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</si>
  <si>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</si>
  <si>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</si>
  <si>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</si>
  <si>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</si>
  <si>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</si>
  <si>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</si>
  <si>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</si>
  <si>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</si>
  <si>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</si>
  <si>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</si>
  <si>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</si>
  <si>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</si>
  <si>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</si>
  <si>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</si>
  <si>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</si>
  <si>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</si>
  <si>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</si>
  <si>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</si>
  <si>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</si>
  <si>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</si>
  <si>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</si>
  <si>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</si>
  <si>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</si>
  <si>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</si>
  <si>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</si>
  <si>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</si>
  <si>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</si>
  <si>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</si>
  <si>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</si>
  <si>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</si>
  <si>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</si>
  <si>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</si>
  <si>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</si>
  <si>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</si>
  <si>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</si>
  <si>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</si>
  <si>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</si>
  <si>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</si>
  <si>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</si>
  <si>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</si>
  <si>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</si>
  <si>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</si>
  <si>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</si>
  <si>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</si>
  <si>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</si>
  <si>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</si>
  <si>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</si>
  <si>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</si>
  <si>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</si>
  <si>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</si>
  <si>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</si>
  <si>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</si>
  <si>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</si>
  <si>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</si>
  <si>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</si>
  <si>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</si>
  <si>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</si>
  <si>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</si>
  <si>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</si>
  <si>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</si>
  <si>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</si>
  <si>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</si>
  <si>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</si>
  <si>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</si>
  <si>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</si>
  <si>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</si>
  <si>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</si>
  <si>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</si>
  <si>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</si>
  <si>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</si>
  <si>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</si>
  <si>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</si>
  <si>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</si>
  <si>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</si>
  <si>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</si>
  <si>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</si>
  <si>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</si>
  <si>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</si>
  <si>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</si>
  <si>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</si>
  <si>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</si>
  <si>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</si>
  <si>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</si>
  <si>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</si>
  <si>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</si>
  <si>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</si>
  <si>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</si>
  <si>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</si>
  <si>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</si>
  <si>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</si>
  <si>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</si>
  <si>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</si>
  <si>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</si>
  <si>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</si>
  <si>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</si>
  <si>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</si>
  <si>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</si>
  <si>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</si>
  <si>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</si>
  <si>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</si>
  <si>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</si>
  <si>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</si>
  <si>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</si>
  <si>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</si>
  <si>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</si>
  <si>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</si>
  <si>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</si>
  <si>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</si>
  <si>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</si>
  <si>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</si>
  <si>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</si>
  <si>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</si>
  <si>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</si>
  <si>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</si>
  <si>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</si>
  <si>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</si>
  <si>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</si>
  <si>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</si>
  <si>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</si>
  <si>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</si>
  <si>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</si>
  <si>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</si>
  <si>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</si>
  <si>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</si>
  <si>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</si>
  <si>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</si>
  <si>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</si>
  <si>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</si>
  <si>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</si>
  <si>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</si>
  <si>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</si>
  <si>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</si>
  <si>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</si>
  <si>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</si>
  <si>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</si>
  <si>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</si>
  <si>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</si>
  <si>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</si>
  <si>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</si>
  <si>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</si>
  <si>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</si>
  <si>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</si>
  <si>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</si>
  <si>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</si>
  <si>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</si>
  <si>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</si>
  <si>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</si>
  <si>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</si>
  <si>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</si>
  <si>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</si>
  <si>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</si>
  <si>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</si>
  <si>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</si>
  <si>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</si>
  <si>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</si>
  <si>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</si>
  <si>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</si>
  <si>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</si>
  <si>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</si>
  <si>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</si>
  <si>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</si>
  <si>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</si>
  <si>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</si>
  <si>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</si>
  <si>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</si>
  <si>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</si>
  <si>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</si>
  <si>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</si>
  <si>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</si>
  <si>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</si>
  <si>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</si>
  <si>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</si>
  <si>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</si>
  <si>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</si>
  <si>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</si>
  <si>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</si>
  <si>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</si>
  <si>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</si>
  <si>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</si>
  <si>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</si>
  <si>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</si>
  <si>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</si>
  <si>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</si>
  <si>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</si>
  <si>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</si>
  <si>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</si>
  <si>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</si>
  <si>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</si>
  <si>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</si>
  <si>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</si>
  <si>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</si>
  <si>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</si>
  <si>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</si>
  <si>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</si>
  <si>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</si>
  <si>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</si>
  <si>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</si>
  <si>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</si>
  <si>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</si>
  <si>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</si>
  <si>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</si>
  <si>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</si>
  <si>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</si>
  <si>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</si>
  <si>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</si>
  <si>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</si>
  <si>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</si>
  <si>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</si>
  <si>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</si>
  <si>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</si>
  <si>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</si>
  <si>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</si>
  <si>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</si>
  <si>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</si>
  <si>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</si>
  <si>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</si>
  <si>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</si>
  <si>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</si>
  <si>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</si>
  <si>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</si>
  <si>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</si>
  <si>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</si>
  <si>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</si>
  <si>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</si>
  <si>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</si>
  <si>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</si>
  <si>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</si>
  <si>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</si>
  <si>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</si>
  <si>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</si>
  <si>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</si>
  <si>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</si>
  <si>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</si>
  <si>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</si>
  <si>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</si>
  <si>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</si>
  <si>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</si>
  <si>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</si>
  <si>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</si>
  <si>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</si>
  <si>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</si>
  <si>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</si>
  <si>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</si>
  <si>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</si>
  <si>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</si>
  <si>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</si>
  <si>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</si>
  <si>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</si>
  <si>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</si>
  <si>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</si>
  <si>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</si>
  <si>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</si>
  <si>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</si>
  <si>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</si>
  <si>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</si>
  <si>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</si>
  <si>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</si>
  <si>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</si>
  <si>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</si>
  <si>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</si>
  <si>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</si>
  <si>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</si>
  <si>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</si>
  <si>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</si>
  <si>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</si>
  <si>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</si>
  <si>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</si>
  <si>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</si>
  <si>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</si>
  <si>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</si>
  <si>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</si>
  <si>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</si>
  <si>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</si>
  <si>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</si>
  <si>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</si>
  <si>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</si>
  <si>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</si>
  <si>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</si>
  <si>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</si>
  <si>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</si>
  <si>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</si>
  <si>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</si>
  <si>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</si>
  <si>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</si>
  <si>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</si>
  <si>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</si>
  <si>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</si>
  <si>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</si>
  <si>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</si>
  <si>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</si>
  <si>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</si>
  <si>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</si>
  <si>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</si>
  <si>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</si>
  <si>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</si>
  <si>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</si>
  <si>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</si>
  <si>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</si>
  <si>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</si>
  <si>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</si>
  <si>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</si>
  <si>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</si>
  <si>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</si>
  <si>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</si>
  <si>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</si>
  <si>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</si>
  <si>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</si>
  <si>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</si>
  <si>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</si>
  <si>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</si>
  <si>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</si>
  <si>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</si>
  <si>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</si>
  <si>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</si>
  <si>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</si>
  <si>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</si>
  <si>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</si>
  <si>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</si>
  <si>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</si>
  <si>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</si>
  <si>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</si>
  <si>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</si>
  <si>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</si>
  <si>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</si>
  <si>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</si>
  <si>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</si>
  <si>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</si>
  <si>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</si>
  <si>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</si>
  <si>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</si>
  <si>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</si>
  <si>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</si>
  <si>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</si>
  <si>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</si>
  <si>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</si>
  <si>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</si>
  <si>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</si>
  <si>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</si>
  <si>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</si>
  <si>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</si>
  <si>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</si>
  <si>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</si>
  <si>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</si>
  <si>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</si>
  <si>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</si>
  <si>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</si>
  <si>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</si>
  <si>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</si>
  <si>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</si>
  <si>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</si>
  <si>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</si>
  <si>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</si>
  <si>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</si>
  <si>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</si>
  <si>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</si>
  <si>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</si>
  <si>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</si>
  <si>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</si>
  <si>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</si>
  <si>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</si>
  <si>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</si>
  <si>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</si>
  <si>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</si>
  <si>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</si>
  <si>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</si>
  <si>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</si>
  <si>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</si>
  <si>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</si>
  <si>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</si>
  <si>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</si>
  <si>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</si>
  <si>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</si>
  <si>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</si>
  <si>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</si>
  <si>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</si>
  <si>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</si>
  <si>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</si>
  <si>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</si>
  <si>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</si>
  <si>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</si>
  <si>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</si>
  <si>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</si>
  <si>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</si>
  <si>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</si>
  <si>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</si>
  <si>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</si>
  <si>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</si>
  <si>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</si>
  <si>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</si>
  <si>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</si>
  <si>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</si>
  <si>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</si>
  <si>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</si>
  <si>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</si>
  <si>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</si>
  <si>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</si>
  <si>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</si>
  <si>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</si>
  <si>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</si>
  <si>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</si>
  <si>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</si>
  <si>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</si>
  <si>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</si>
  <si>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</si>
  <si>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</si>
  <si>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</si>
  <si>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</si>
  <si>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</si>
  <si>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</si>
  <si>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</si>
  <si>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</si>
  <si>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</si>
  <si>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</si>
  <si>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</si>
  <si>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</si>
  <si>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</si>
  <si>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</si>
  <si>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</si>
  <si>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</si>
  <si>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</si>
  <si>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</si>
  <si>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</si>
  <si>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</si>
  <si>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</si>
  <si>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</si>
  <si>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</si>
  <si>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</si>
  <si>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</si>
  <si>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</si>
  <si>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</si>
  <si>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</si>
  <si>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</si>
  <si>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</si>
  <si>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</si>
  <si>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</si>
  <si>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</si>
  <si>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</si>
  <si>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</si>
  <si>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</si>
  <si>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</si>
  <si>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</si>
  <si>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</si>
  <si>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</si>
  <si>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</si>
  <si>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</si>
  <si>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</si>
  <si>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</si>
  <si>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</si>
  <si>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</si>
  <si>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</si>
  <si>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</si>
  <si>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</si>
  <si>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</si>
  <si>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</si>
  <si>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</si>
  <si>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</si>
  <si>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</si>
  <si>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</si>
  <si>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</si>
  <si>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</si>
  <si>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</si>
  <si>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</si>
  <si>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</si>
  <si>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</si>
  <si>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</si>
  <si>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</si>
  <si>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</si>
  <si>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</si>
  <si>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</si>
  <si>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</si>
  <si>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</si>
  <si>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</si>
  <si>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</si>
  <si>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</si>
  <si>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</si>
  <si>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</si>
  <si>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</si>
  <si>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</si>
  <si>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</si>
  <si>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</si>
  <si>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</si>
  <si>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</si>
  <si>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</si>
  <si>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</si>
  <si>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</si>
  <si>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</si>
  <si>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</si>
  <si>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</si>
  <si>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</si>
  <si>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</si>
  <si>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</si>
  <si>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</si>
  <si>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</si>
  <si>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</si>
  <si>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</si>
  <si>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</si>
  <si>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</si>
  <si>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</si>
  <si>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</si>
  <si>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</si>
  <si>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</si>
  <si>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</si>
  <si>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</si>
  <si>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</si>
  <si>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</si>
  <si>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</si>
  <si>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</si>
  <si>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</si>
  <si>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</si>
  <si>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</si>
  <si>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</si>
  <si>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</si>
  <si>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</si>
  <si>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</si>
  <si>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</si>
  <si>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</si>
  <si>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</si>
  <si>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</si>
  <si>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</si>
  <si>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</si>
  <si>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</si>
  <si>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</si>
  <si>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</si>
  <si>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</si>
  <si>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</si>
  <si>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</si>
  <si>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</si>
  <si>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</si>
  <si>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</si>
  <si>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</si>
  <si>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</si>
  <si>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</si>
  <si>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</si>
  <si>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</si>
  <si>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</si>
  <si>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</si>
  <si>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</si>
  <si>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</si>
  <si>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</si>
  <si>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</si>
  <si>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</si>
  <si>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</si>
  <si>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</si>
  <si>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</si>
  <si>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</si>
  <si>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</si>
  <si>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</si>
  <si>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</si>
  <si>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</si>
  <si>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</si>
  <si>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</si>
  <si>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</si>
  <si>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</si>
  <si>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</si>
  <si>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</si>
  <si>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</si>
  <si>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</si>
  <si>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</si>
  <si>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</si>
  <si>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</si>
  <si>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</si>
  <si>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</si>
  <si>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</si>
  <si>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</si>
  <si>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</si>
  <si>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</si>
  <si>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</si>
  <si>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</si>
  <si>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</si>
  <si>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</si>
  <si>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</si>
  <si>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</si>
  <si>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</si>
  <si>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</si>
  <si>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</si>
  <si>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</si>
  <si>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</si>
  <si>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</si>
  <si>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</si>
  <si>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</si>
  <si>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</si>
  <si>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</si>
  <si>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</si>
  <si>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</si>
  <si>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</si>
  <si>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</si>
  <si>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</si>
  <si>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</si>
  <si>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</si>
  <si>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</si>
  <si>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</si>
  <si>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</si>
  <si>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</si>
  <si>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</si>
  <si>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</si>
  <si>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</si>
  <si>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</si>
  <si>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</si>
  <si>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</si>
  <si>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</si>
  <si>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</si>
  <si>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</si>
  <si>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</si>
  <si>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</si>
  <si>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</si>
  <si>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</si>
  <si>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</si>
  <si>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</si>
  <si>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</si>
  <si>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</si>
  <si>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</si>
  <si>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</si>
  <si>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</si>
  <si>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</si>
  <si>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</si>
  <si>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</si>
  <si>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</si>
  <si>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</si>
  <si>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</si>
  <si>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</si>
  <si>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</si>
  <si>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</si>
  <si>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</si>
  <si>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</si>
  <si>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</si>
  <si>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</si>
  <si>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</si>
  <si>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</si>
  <si>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</si>
  <si>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</si>
  <si>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</si>
  <si>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</si>
  <si>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</si>
  <si>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</si>
  <si>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</si>
  <si>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</si>
  <si>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</si>
  <si>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</si>
  <si>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</si>
  <si>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</si>
  <si>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</si>
  <si>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</si>
  <si>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</si>
  <si>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</si>
  <si>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</si>
  <si>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</si>
  <si>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</si>
  <si>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</si>
  <si>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</si>
  <si>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</si>
  <si>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</si>
  <si>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</si>
  <si>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</si>
  <si>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</si>
  <si>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</si>
  <si>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</si>
  <si>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</si>
  <si>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</si>
  <si>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</si>
  <si>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</si>
  <si>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</si>
  <si>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</si>
  <si>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</si>
  <si>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</si>
  <si>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</si>
  <si>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</si>
  <si>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</si>
  <si>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</si>
  <si>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</si>
  <si>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</si>
  <si>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</si>
  <si>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</si>
  <si>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</si>
  <si>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</si>
  <si>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</si>
  <si>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</si>
  <si>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</si>
  <si>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</si>
  <si>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</si>
  <si>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</si>
  <si>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</si>
  <si>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</si>
  <si>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</si>
  <si>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</si>
  <si>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</si>
  <si>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</si>
  <si>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</si>
  <si>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</si>
  <si>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</si>
  <si>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</si>
  <si>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</si>
  <si>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</si>
  <si>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</si>
  <si>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</si>
  <si>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</si>
  <si>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</si>
  <si>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</si>
  <si>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</si>
  <si>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</si>
  <si>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</si>
  <si>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</si>
  <si>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</si>
  <si>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</si>
  <si>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</si>
  <si>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</si>
  <si>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</si>
  <si>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</si>
  <si>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</si>
  <si>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</si>
  <si>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</si>
  <si>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</si>
  <si>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</si>
  <si>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</si>
  <si>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</si>
  <si>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</si>
  <si>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</si>
  <si>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</si>
  <si>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</si>
  <si>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</si>
  <si>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</si>
  <si>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</si>
  <si>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</si>
  <si>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</si>
  <si>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</si>
  <si>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</si>
  <si>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</si>
  <si>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</si>
  <si>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</si>
  <si>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</si>
  <si>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</si>
  <si>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</si>
  <si>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</si>
  <si>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</si>
  <si>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</si>
  <si>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</si>
  <si>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</si>
  <si>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</si>
  <si>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</si>
  <si>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</si>
  <si>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</si>
  <si>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</si>
  <si>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</si>
  <si>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</si>
  <si>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</si>
  <si>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</si>
  <si>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</si>
  <si>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</si>
  <si>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</si>
  <si>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</si>
  <si>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</si>
  <si>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</si>
  <si>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</si>
  <si>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</si>
  <si>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</si>
  <si>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</si>
  <si>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</si>
  <si>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</si>
  <si>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</si>
  <si>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</si>
  <si>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</si>
  <si>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</si>
  <si>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</si>
  <si>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</si>
  <si>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</si>
  <si>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</si>
  <si>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</si>
  <si>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</si>
  <si>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</si>
  <si>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</si>
  <si>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</si>
  <si>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</si>
  <si>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</si>
  <si>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</si>
  <si>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</si>
  <si>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</si>
  <si>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</si>
  <si>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</si>
  <si>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</si>
  <si>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</si>
  <si>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</si>
  <si>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</si>
  <si>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</si>
  <si>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</si>
  <si>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</si>
  <si>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</si>
  <si>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</si>
  <si>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</si>
  <si>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</si>
  <si>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</si>
  <si>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</si>
  <si>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</si>
  <si>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</si>
  <si>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</si>
  <si>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</si>
  <si>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</si>
  <si>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</si>
  <si>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</si>
  <si>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</si>
  <si>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</si>
  <si>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</si>
  <si>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</si>
  <si>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</si>
  <si>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</si>
  <si>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</si>
  <si>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</si>
  <si>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</si>
  <si>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</si>
  <si>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</si>
  <si>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</si>
  <si>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</si>
  <si>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</si>
  <si>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</si>
  <si>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</si>
  <si>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</si>
  <si>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</si>
  <si>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</si>
  <si>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</si>
  <si>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</si>
  <si>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</si>
  <si>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</si>
  <si>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</si>
  <si>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</si>
  <si>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</si>
  <si>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</si>
  <si>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</si>
  <si>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</si>
  <si>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</si>
  <si>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</si>
  <si>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</si>
  <si>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</si>
  <si>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</si>
  <si>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</si>
  <si>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</si>
  <si>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</si>
  <si>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</si>
  <si>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</si>
  <si>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</si>
  <si>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</si>
  <si>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</si>
  <si>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</si>
  <si>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</si>
  <si>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</si>
  <si>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</si>
  <si>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</si>
  <si>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</si>
  <si>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</si>
  <si>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</si>
  <si>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</si>
  <si>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</si>
  <si>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</si>
  <si>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</si>
  <si>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</si>
  <si>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</si>
  <si>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</si>
  <si>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</si>
  <si>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</si>
  <si>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</si>
  <si>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</si>
  <si>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</si>
  <si>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</si>
  <si>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</si>
  <si>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</si>
  <si>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</si>
  <si>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</si>
  <si>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</si>
  <si>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</si>
  <si>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</si>
  <si>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</si>
  <si>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</si>
  <si>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</si>
  <si>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</si>
  <si>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</si>
  <si>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</si>
  <si>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</si>
  <si>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</si>
  <si>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</si>
  <si>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</si>
  <si>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</si>
  <si>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</si>
  <si>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</si>
  <si>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</si>
  <si>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</si>
  <si>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</si>
  <si>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</si>
  <si>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</si>
  <si>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</si>
  <si>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</si>
  <si>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</si>
  <si>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</si>
  <si>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</si>
  <si>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</si>
  <si>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</si>
  <si>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</si>
  <si>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</si>
  <si>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</si>
  <si>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</si>
  <si>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</si>
  <si>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</si>
  <si>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</si>
  <si>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</si>
  <si>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</si>
  <si>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</si>
  <si>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</si>
  <si>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</si>
  <si>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</si>
  <si>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</si>
  <si>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</si>
  <si>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</si>
  <si>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</si>
  <si>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</si>
  <si>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</si>
  <si>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</si>
  <si>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</si>
  <si>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</si>
  <si>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</si>
  <si>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</si>
  <si>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</si>
  <si>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</si>
  <si>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</si>
  <si>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</si>
  <si>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</si>
  <si>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</si>
  <si>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</si>
  <si>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</si>
  <si>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</si>
  <si>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</si>
  <si>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</si>
  <si>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</si>
  <si>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</si>
  <si>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</si>
  <si>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</si>
  <si>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</si>
  <si>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</si>
  <si>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</si>
  <si>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</si>
  <si>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</si>
  <si>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</si>
  <si>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</si>
  <si>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</si>
  <si>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</si>
  <si>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</si>
  <si>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</si>
  <si>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</si>
  <si>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</si>
  <si>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</si>
  <si>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</si>
  <si>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</si>
  <si>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</si>
  <si>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</si>
  <si>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</si>
  <si>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</si>
  <si>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</si>
  <si>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</si>
  <si>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</si>
  <si>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</si>
  <si>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</si>
  <si>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</si>
  <si>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</si>
  <si>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</si>
  <si>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</si>
  <si>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</si>
  <si>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</si>
  <si>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</si>
  <si>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</si>
  <si>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</si>
  <si>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</si>
  <si>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</si>
  <si>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</si>
  <si>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</si>
  <si>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</si>
  <si>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</si>
  <si>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</si>
  <si>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</si>
  <si>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</si>
  <si>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</si>
  <si>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</si>
  <si>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</si>
  <si>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</si>
  <si>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</si>
  <si>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</si>
  <si>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</si>
  <si>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</si>
  <si>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</si>
  <si>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</si>
  <si>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</si>
  <si>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</si>
  <si>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</si>
  <si>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</si>
  <si>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</si>
  <si>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</si>
  <si>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</si>
  <si>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</si>
  <si>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</si>
  <si>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</si>
  <si>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</si>
  <si>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</si>
  <si>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</si>
  <si>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</si>
  <si>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</si>
  <si>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</si>
  <si>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</si>
  <si>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</si>
  <si>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</si>
  <si>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</si>
  <si>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</si>
  <si>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</si>
  <si>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</si>
  <si>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</si>
  <si>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</si>
  <si>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</si>
  <si>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</si>
  <si>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</si>
  <si>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</si>
  <si>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</si>
  <si>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</si>
  <si>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</si>
  <si>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</si>
  <si>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</si>
  <si>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</si>
  <si>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</si>
  <si>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</si>
  <si>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</si>
  <si>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</si>
  <si>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</si>
  <si>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</si>
  <si>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</si>
  <si>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</si>
  <si>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</si>
  <si>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</si>
  <si>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</si>
  <si>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</si>
  <si>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</si>
  <si>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</si>
  <si>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</si>
  <si>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</si>
  <si>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</si>
  <si>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</si>
  <si>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</si>
  <si>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</si>
  <si>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</si>
  <si>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</si>
  <si>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</si>
  <si>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</si>
  <si>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</si>
  <si>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</si>
  <si>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</si>
  <si>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</si>
  <si>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</si>
  <si>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</si>
  <si>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</si>
  <si>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</si>
  <si>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</si>
  <si>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</si>
  <si>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</si>
  <si>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</si>
  <si>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</si>
  <si>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</si>
  <si>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</si>
  <si>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</si>
  <si>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</si>
  <si>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</si>
  <si>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</si>
  <si>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</si>
  <si>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</si>
  <si>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</si>
  <si>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</si>
  <si>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</si>
  <si>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</si>
  <si>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</si>
  <si>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</si>
  <si>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</si>
  <si>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</si>
  <si>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</si>
  <si>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</si>
  <si>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</si>
  <si>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</si>
  <si>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</si>
  <si>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</si>
  <si>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</si>
  <si>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</si>
  <si>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</si>
  <si>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</si>
  <si>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</si>
  <si>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</si>
  <si>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</si>
  <si>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</si>
  <si>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</si>
  <si>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</si>
  <si>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</si>
  <si>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</si>
  <si>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</si>
  <si>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</si>
  <si>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</si>
  <si>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</si>
  <si>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</si>
  <si>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</si>
  <si>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</si>
  <si>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</si>
  <si>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</si>
  <si>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</si>
  <si>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</si>
  <si>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</si>
  <si>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</si>
  <si>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</si>
  <si>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</si>
  <si>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</si>
  <si>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</si>
  <si>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</si>
  <si>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</si>
  <si>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</si>
  <si>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</si>
  <si>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</si>
  <si>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</si>
  <si>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</si>
  <si>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</si>
  <si>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</si>
  <si>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</si>
  <si>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</si>
  <si>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</si>
  <si>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</si>
  <si>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</si>
  <si>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</si>
  <si>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</si>
  <si>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</si>
  <si>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</si>
  <si>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</si>
  <si>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</si>
  <si>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</si>
  <si>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</si>
  <si>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</si>
  <si>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</si>
  <si>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</si>
  <si>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</si>
  <si>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</si>
  <si>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</si>
  <si>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</si>
  <si>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</si>
  <si>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</si>
  <si>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</si>
  <si>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</si>
  <si>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</si>
  <si>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</si>
  <si>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</si>
  <si>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</si>
  <si>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</si>
  <si>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</si>
  <si>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</si>
  <si>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</si>
  <si>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</si>
  <si>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</si>
  <si>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</si>
  <si>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</si>
  <si>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</si>
  <si>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</si>
  <si>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</si>
  <si>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</si>
  <si>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</si>
  <si>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</si>
  <si>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</si>
  <si>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</si>
  <si>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</si>
  <si>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</si>
  <si>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</si>
  <si>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</si>
  <si>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</si>
  <si>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</si>
  <si>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</si>
  <si>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</si>
  <si>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</si>
  <si>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</si>
  <si>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</si>
  <si>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</si>
  <si>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</si>
  <si>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</si>
  <si>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</si>
  <si>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</si>
  <si>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</si>
  <si>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</si>
  <si>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</si>
  <si>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</si>
  <si>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</si>
  <si>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</si>
  <si>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</si>
  <si>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</si>
  <si>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</si>
  <si>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</si>
  <si>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</si>
  <si>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</si>
  <si>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</si>
  <si>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</si>
  <si>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</si>
  <si>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</si>
  <si>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</si>
  <si>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</si>
  <si>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</si>
  <si>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</si>
  <si>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</si>
  <si>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</si>
  <si>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</si>
  <si>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</si>
  <si>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</si>
  <si>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</si>
  <si>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</si>
  <si>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</si>
  <si>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</si>
  <si>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</si>
  <si>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</si>
  <si>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</si>
  <si>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</si>
  <si>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</si>
  <si>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</si>
  <si>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</si>
  <si>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</si>
  <si>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</si>
  <si>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</si>
  <si>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</si>
  <si>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</si>
  <si>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</si>
  <si>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</si>
  <si>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</si>
  <si>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</si>
  <si>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</si>
  <si>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</si>
  <si>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</si>
  <si>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</si>
  <si>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</si>
  <si>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</si>
  <si>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</si>
  <si>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</si>
  <si>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</si>
  <si>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</si>
  <si>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</si>
  <si>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</si>
  <si>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</si>
  <si>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</si>
  <si>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</si>
  <si>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</si>
  <si>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</si>
  <si>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</si>
  <si>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</si>
  <si>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</si>
  <si>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</si>
  <si>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</si>
  <si>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</si>
  <si>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</si>
  <si>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</si>
  <si>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</si>
  <si>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</si>
  <si>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</si>
  <si>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</si>
  <si>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</si>
  <si>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</si>
  <si>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</si>
  <si>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</si>
  <si>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</si>
  <si>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</si>
  <si>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</si>
  <si>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</si>
  <si>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</si>
  <si>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</si>
  <si>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</si>
  <si>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</si>
  <si>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</si>
  <si>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</si>
  <si>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</si>
  <si>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</si>
  <si>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</si>
  <si>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</si>
  <si>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</si>
  <si>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</si>
  <si>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</si>
  <si>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</si>
  <si>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</si>
  <si>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</si>
  <si>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</si>
  <si>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</si>
  <si>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</si>
  <si>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</si>
  <si>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</si>
  <si>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</si>
  <si>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</si>
  <si>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</si>
  <si>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</si>
  <si>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</si>
  <si>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</si>
  <si>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</si>
  <si>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</si>
  <si>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</si>
  <si>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</si>
  <si>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</si>
  <si>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</si>
  <si>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</si>
  <si>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</si>
  <si>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</si>
  <si>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</si>
  <si>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</si>
  <si>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</si>
  <si>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</si>
  <si>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</si>
  <si>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</si>
  <si>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</si>
  <si>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</si>
  <si>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</si>
  <si>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</si>
  <si>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</si>
  <si>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</si>
  <si>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</si>
  <si>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</si>
  <si>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</si>
  <si>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</si>
  <si>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</si>
  <si>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</si>
  <si>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</si>
  <si>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</si>
  <si>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</si>
  <si>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</si>
  <si>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</si>
  <si>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</si>
  <si>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</si>
  <si>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</si>
  <si>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</si>
  <si>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</si>
  <si>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</si>
  <si>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</si>
  <si>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</si>
  <si>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</si>
  <si>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</si>
  <si>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</si>
  <si>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</si>
  <si>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</si>
  <si>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</si>
  <si>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</si>
  <si>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</si>
  <si>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</si>
  <si>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</si>
  <si>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</si>
  <si>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</si>
  <si>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</si>
  <si>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</si>
  <si>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</si>
  <si>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</si>
  <si>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</si>
  <si>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</si>
  <si>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</si>
  <si>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</si>
  <si>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</si>
  <si>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</si>
  <si>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</si>
  <si>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</si>
  <si>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</si>
  <si>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</si>
  <si>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</si>
  <si>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</si>
  <si>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</si>
  <si>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</si>
  <si>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</si>
  <si>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</si>
  <si>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</si>
  <si>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</si>
  <si>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</si>
  <si>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</si>
  <si>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</si>
  <si>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</si>
  <si>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</si>
  <si>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</si>
  <si>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</si>
  <si>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</si>
  <si>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</si>
  <si>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</si>
  <si>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</si>
  <si>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</si>
  <si>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</si>
  <si>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</si>
  <si>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</si>
  <si>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</si>
  <si>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</si>
  <si>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</si>
  <si>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</si>
  <si>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</si>
  <si>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</si>
  <si>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</si>
  <si>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</si>
  <si>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</si>
  <si>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</si>
  <si>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</si>
  <si>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</si>
  <si>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</si>
  <si>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</si>
  <si>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</si>
  <si>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</si>
  <si>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</si>
  <si>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</si>
  <si>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</si>
  <si>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</si>
  <si>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</si>
  <si>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</si>
  <si>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</si>
  <si>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</si>
  <si>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</si>
  <si>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</si>
  <si>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</si>
  <si>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</si>
  <si>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</si>
  <si>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</si>
  <si>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</si>
  <si>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</si>
  <si>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</si>
  <si>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</si>
  <si>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</si>
  <si>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</si>
  <si>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</si>
  <si>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</si>
  <si>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</si>
  <si>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</si>
  <si>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</si>
  <si>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</si>
  <si>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</si>
  <si>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</si>
  <si>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</si>
  <si>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</si>
  <si>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</si>
  <si>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</si>
  <si>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</si>
  <si>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</si>
  <si>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</si>
  <si>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</si>
  <si>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</si>
  <si>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</si>
  <si>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</si>
  <si>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</si>
  <si>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</si>
  <si>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</si>
  <si>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</si>
  <si>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</si>
  <si>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</si>
  <si>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</si>
  <si>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</si>
  <si>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</si>
  <si>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</si>
  <si>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</si>
  <si>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</si>
  <si>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</si>
  <si>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</si>
  <si>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</si>
  <si>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</si>
  <si>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</si>
  <si>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</si>
  <si>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</si>
  <si>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</si>
  <si>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</si>
  <si>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</si>
  <si>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</si>
  <si>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</si>
  <si>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</si>
  <si>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</si>
  <si>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</si>
  <si>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</si>
  <si>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</si>
  <si>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</si>
  <si>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</si>
  <si>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</si>
  <si>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</si>
  <si>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</si>
  <si>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</si>
  <si>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</si>
  <si>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</si>
  <si>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</si>
  <si>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</si>
  <si>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</si>
  <si>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</si>
  <si>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</si>
  <si>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</si>
  <si>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</si>
  <si>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</si>
  <si>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</si>
  <si>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</si>
  <si>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</si>
  <si>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</si>
  <si>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</si>
  <si>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</si>
  <si>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</si>
  <si>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</si>
  <si>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</si>
  <si>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</si>
  <si>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</si>
  <si>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</si>
  <si>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</si>
  <si>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</si>
  <si>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</si>
  <si>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</si>
  <si>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</si>
  <si>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</si>
  <si>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</si>
  <si>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</si>
  <si>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</si>
  <si>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</si>
  <si>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</si>
  <si>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</si>
  <si>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</si>
  <si>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</si>
  <si>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</si>
  <si>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</si>
  <si>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</si>
  <si>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</si>
  <si>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</si>
  <si>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</si>
  <si>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</si>
  <si>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</si>
  <si>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</si>
  <si>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</si>
  <si>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</si>
  <si>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</si>
  <si>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</si>
  <si>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</si>
  <si>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</si>
  <si>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</si>
  <si>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</si>
  <si>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</si>
  <si>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</si>
  <si>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</si>
  <si>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</si>
  <si>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</si>
  <si>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</si>
  <si>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</si>
  <si>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</si>
  <si>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</si>
  <si>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</si>
  <si>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</si>
  <si>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</si>
  <si>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</si>
  <si>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</si>
  <si>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</si>
  <si>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</si>
  <si>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</si>
  <si>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</si>
  <si>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</si>
  <si>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</si>
  <si>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</si>
  <si>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</si>
  <si>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</si>
  <si>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</si>
  <si>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</si>
  <si>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</si>
  <si>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</si>
  <si>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</si>
  <si>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</si>
  <si>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</si>
  <si>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</si>
  <si>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</si>
  <si>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</si>
  <si>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</si>
  <si>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</si>
  <si>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</si>
  <si>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</si>
  <si>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</si>
  <si>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</si>
  <si>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</si>
  <si>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</si>
  <si>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</si>
  <si>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</si>
  <si>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</si>
  <si>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</si>
  <si>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</si>
  <si>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</si>
  <si>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</si>
  <si>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</si>
  <si>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</si>
  <si>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</si>
  <si>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</si>
  <si>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</si>
  <si>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</si>
  <si>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</si>
  <si>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</si>
  <si>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</si>
  <si>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</si>
  <si>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</si>
  <si>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</si>
  <si>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</si>
  <si>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</si>
  <si>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</si>
  <si>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</si>
  <si>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</si>
  <si>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</si>
  <si>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</si>
  <si>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</si>
  <si>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</si>
  <si>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</si>
  <si>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</si>
  <si>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</si>
  <si>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</si>
  <si>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</si>
  <si>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</si>
  <si>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</si>
  <si>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</si>
  <si>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</si>
  <si>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</si>
  <si>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</si>
  <si>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</si>
  <si>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</si>
  <si>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</si>
  <si>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</si>
  <si>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</si>
  <si>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</si>
  <si>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</si>
  <si>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</si>
  <si>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</si>
  <si>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</si>
  <si>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</si>
  <si>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</si>
  <si>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</si>
  <si>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</si>
  <si>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</si>
  <si>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</si>
  <si>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</si>
  <si>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</si>
  <si>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</si>
  <si>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</si>
  <si>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</si>
  <si>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</si>
  <si>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</si>
  <si>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</si>
  <si>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</si>
  <si>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</si>
  <si>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</si>
  <si>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</si>
  <si>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</si>
  <si>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</si>
  <si>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</si>
  <si>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</si>
  <si>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</si>
  <si>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</si>
  <si>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</si>
  <si>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</si>
  <si>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</si>
  <si>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</si>
  <si>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</si>
  <si>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</si>
  <si>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</si>
  <si>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</si>
  <si>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</si>
  <si>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</si>
  <si>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</si>
  <si>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</si>
  <si>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</si>
  <si>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</si>
  <si>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</si>
  <si>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</si>
  <si>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</si>
  <si>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</si>
  <si>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</si>
  <si>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</si>
  <si>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</si>
  <si>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</si>
  <si>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</si>
  <si>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</si>
  <si>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</si>
  <si>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</si>
  <si>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</si>
  <si>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</si>
  <si>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</si>
  <si>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</si>
  <si>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</si>
  <si>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</si>
  <si>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</si>
  <si>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</si>
  <si>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</si>
  <si>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</si>
  <si>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</si>
  <si>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</si>
  <si>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</si>
  <si>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</si>
  <si>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</si>
  <si>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</si>
  <si>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</si>
  <si>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</si>
  <si>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</si>
  <si>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</si>
  <si>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</si>
  <si>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</si>
  <si>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</si>
  <si>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</si>
  <si>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</si>
  <si>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</si>
  <si>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</si>
  <si>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</si>
  <si>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</si>
  <si>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</si>
  <si>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</si>
  <si>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</si>
  <si>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</si>
  <si>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</si>
  <si>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</si>
  <si>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</si>
  <si>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</si>
  <si>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</si>
  <si>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</si>
  <si>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</si>
  <si>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</si>
  <si>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</si>
  <si>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</si>
  <si>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</si>
  <si>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</si>
  <si>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</si>
  <si>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</si>
  <si>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</si>
  <si>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</si>
  <si>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</si>
  <si>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</si>
  <si>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</si>
  <si>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</si>
  <si>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</si>
  <si>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</si>
  <si>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</si>
  <si>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</si>
  <si>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</si>
  <si>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</si>
  <si>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</si>
  <si>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</si>
  <si>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</si>
  <si>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</si>
  <si>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</si>
  <si>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</si>
  <si>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</si>
  <si>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</si>
  <si>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</si>
  <si>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</si>
  <si>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</si>
  <si>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</si>
  <si>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</si>
  <si>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</si>
  <si>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</si>
  <si>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</si>
  <si>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</si>
  <si>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</si>
  <si>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</si>
  <si>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</si>
  <si>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</si>
  <si>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</si>
  <si>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</si>
  <si>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</si>
  <si>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</si>
  <si>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</si>
  <si>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</si>
  <si>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</si>
  <si>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</si>
  <si>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</si>
  <si>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</si>
  <si>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</si>
  <si>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</si>
  <si>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</si>
  <si>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</si>
  <si>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</si>
  <si>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</si>
  <si>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</si>
  <si>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</si>
  <si>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</si>
  <si>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</si>
  <si>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</si>
  <si>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</si>
  <si>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</si>
  <si>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</si>
  <si>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</si>
  <si>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</si>
  <si>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</si>
  <si>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</si>
  <si>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</si>
  <si>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</si>
  <si>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</si>
  <si>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</si>
  <si>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</si>
  <si>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</si>
  <si>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</si>
  <si>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</si>
  <si>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</si>
  <si>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</si>
  <si>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</si>
  <si>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</si>
  <si>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</si>
  <si>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</si>
  <si>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</si>
  <si>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</si>
  <si>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</si>
  <si>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</si>
  <si>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</si>
  <si>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</si>
  <si>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</si>
  <si>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</si>
  <si>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</si>
  <si>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</si>
  <si>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</si>
  <si>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</si>
  <si>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</si>
  <si>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</si>
  <si>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</si>
  <si>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</si>
  <si>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</si>
  <si>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</si>
  <si>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</si>
  <si>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</si>
  <si>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</si>
  <si>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</si>
  <si>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</si>
  <si>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</si>
  <si>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</si>
  <si>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</si>
  <si>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</si>
  <si>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</si>
  <si>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</si>
  <si>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</si>
  <si>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</si>
  <si>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</si>
  <si>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</si>
  <si>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</si>
  <si>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</si>
  <si>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</si>
  <si>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</si>
  <si>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</si>
  <si>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</si>
  <si>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</si>
  <si>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</si>
  <si>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</si>
  <si>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</si>
  <si>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</si>
  <si>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</si>
  <si>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</si>
  <si>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</si>
  <si>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</si>
  <si>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</si>
  <si>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</si>
  <si>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</si>
  <si>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</si>
  <si>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</si>
  <si>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</si>
  <si>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</si>
  <si>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</si>
  <si>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</si>
  <si>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</si>
  <si>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</si>
  <si>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</si>
  <si>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</si>
  <si>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</si>
  <si>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</si>
  <si>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</si>
  <si>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</si>
  <si>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</si>
  <si>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</si>
  <si>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</si>
  <si>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</si>
  <si>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</si>
  <si>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</si>
  <si>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</si>
  <si>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</si>
  <si>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</si>
  <si>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</si>
  <si>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</si>
  <si>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</si>
  <si>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</si>
  <si>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</si>
  <si>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</si>
  <si>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</si>
  <si>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</si>
  <si>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</si>
  <si>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</si>
  <si>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</si>
  <si>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</si>
  <si>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</si>
  <si>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</si>
  <si>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</si>
  <si>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</si>
  <si>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</si>
  <si>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</si>
  <si>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</si>
  <si>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</si>
  <si>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</si>
  <si>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</si>
  <si>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</si>
  <si>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</si>
  <si>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</si>
  <si>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</si>
  <si>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</si>
  <si>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</si>
  <si>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</si>
  <si>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</si>
  <si>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</si>
  <si>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</si>
  <si>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</si>
  <si>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</si>
  <si>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</si>
  <si>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</si>
  <si>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</si>
  <si>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</si>
  <si>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</si>
  <si>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</si>
  <si>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</si>
  <si>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</si>
  <si>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</si>
  <si>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</si>
  <si>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</si>
  <si>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</si>
  <si>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</si>
  <si>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</si>
  <si>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</si>
  <si>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</si>
  <si>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</si>
  <si>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</si>
  <si>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</si>
  <si>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</si>
  <si>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</si>
  <si>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</si>
  <si>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</si>
  <si>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</si>
  <si>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</si>
  <si>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</si>
  <si>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</si>
  <si>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</si>
  <si>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</si>
  <si>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</si>
  <si>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</si>
  <si>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</si>
  <si>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</si>
  <si>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</si>
  <si>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</si>
  <si>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</si>
  <si>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</si>
  <si>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</si>
  <si>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</si>
  <si>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</si>
  <si>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</si>
  <si>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</si>
  <si>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</si>
  <si>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</si>
  <si>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</si>
  <si>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</si>
  <si>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</si>
  <si>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</si>
  <si>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</si>
  <si>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</si>
  <si>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</si>
  <si>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</si>
  <si>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</si>
  <si>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</si>
  <si>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</si>
  <si>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</si>
  <si>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</si>
  <si>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</si>
  <si>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</si>
  <si>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</si>
  <si>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</si>
  <si>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</si>
  <si>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</si>
  <si>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</si>
  <si>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</si>
  <si>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</si>
  <si>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</si>
  <si>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</si>
  <si>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</si>
  <si>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</si>
  <si>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</si>
  <si>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</si>
  <si>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</si>
  <si>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</si>
  <si>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</si>
  <si>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</si>
  <si>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</si>
  <si>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</si>
  <si>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</si>
  <si>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</si>
  <si>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</si>
  <si>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</si>
  <si>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</si>
  <si>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</si>
  <si>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</si>
  <si>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</si>
  <si>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</si>
  <si>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</si>
  <si>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</si>
  <si>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</si>
  <si>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</si>
  <si>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</si>
  <si>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</si>
  <si>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</si>
  <si>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</si>
  <si>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</si>
  <si>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</si>
  <si>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</si>
  <si>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</si>
  <si>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</si>
  <si>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</si>
  <si>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</si>
  <si>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</si>
  <si>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</si>
  <si>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</si>
  <si>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</si>
  <si>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</si>
  <si>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</si>
  <si>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</si>
  <si>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</si>
  <si>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</si>
  <si>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</si>
  <si>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</si>
  <si>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</si>
  <si>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</si>
  <si>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</si>
  <si>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</si>
  <si>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</si>
  <si>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</si>
  <si>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</si>
  <si>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</si>
  <si>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</si>
  <si>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</si>
  <si>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</si>
  <si>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</si>
  <si>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</si>
  <si>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</si>
  <si>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</si>
  <si>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</si>
  <si>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</si>
  <si>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</si>
  <si>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</si>
  <si>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</si>
  <si>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</si>
  <si>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</si>
  <si>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</si>
  <si>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</si>
  <si>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</si>
  <si>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</si>
  <si>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</si>
  <si>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</si>
  <si>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</si>
  <si>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</si>
  <si>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</si>
  <si>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</si>
  <si>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</si>
  <si>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</si>
  <si>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</si>
  <si>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</si>
  <si>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</si>
  <si>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</si>
  <si>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</si>
  <si>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</si>
  <si>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</si>
  <si>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</si>
  <si>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</si>
  <si>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</si>
  <si>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</si>
  <si>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</si>
  <si>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</si>
  <si>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</si>
  <si>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</si>
  <si>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</si>
  <si>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</si>
  <si>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</si>
  <si>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</si>
  <si>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</si>
  <si>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</si>
  <si>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</si>
  <si>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</si>
  <si>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</si>
  <si>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</si>
  <si>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</si>
  <si>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</si>
  <si>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</si>
  <si>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</si>
  <si>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</si>
  <si>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</si>
  <si>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</si>
  <si>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</si>
  <si>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</si>
  <si>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</si>
  <si>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</si>
  <si>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</si>
  <si>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</si>
  <si>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</si>
  <si>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</si>
  <si>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</si>
  <si>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</si>
  <si>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</si>
  <si>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</si>
  <si>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</si>
  <si>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</si>
  <si>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</si>
  <si>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</si>
  <si>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</si>
  <si>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</si>
  <si>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</si>
  <si>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</si>
  <si>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</si>
  <si>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</si>
  <si>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</si>
  <si>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</si>
  <si>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</si>
  <si>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</si>
  <si>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</si>
  <si>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</si>
  <si>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</si>
  <si>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</si>
  <si>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</si>
  <si>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</si>
  <si>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</si>
  <si>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</si>
  <si>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</si>
  <si>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</si>
  <si>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</si>
  <si>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</si>
  <si>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</si>
  <si>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</si>
  <si>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</si>
  <si>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</si>
  <si>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</si>
  <si>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</si>
  <si>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</si>
  <si>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</si>
  <si>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</si>
  <si>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</si>
  <si>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</si>
  <si>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</si>
  <si>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</si>
  <si>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</si>
  <si>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</si>
  <si>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</si>
  <si>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</si>
  <si>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</si>
  <si>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</si>
  <si>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</si>
  <si>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</si>
  <si>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</si>
  <si>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</si>
  <si>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</si>
  <si>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</si>
  <si>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</si>
  <si>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</si>
  <si>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</si>
  <si>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</si>
  <si>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</si>
  <si>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</si>
  <si>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</si>
  <si>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</si>
  <si>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</si>
  <si>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</si>
  <si>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</si>
  <si>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</si>
  <si>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</si>
  <si>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</si>
  <si>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</si>
  <si>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</si>
  <si>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</si>
  <si>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</si>
  <si>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</si>
  <si>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</si>
  <si>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</si>
  <si>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</si>
  <si>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</si>
  <si>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</si>
  <si>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</si>
  <si>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</si>
  <si>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</si>
  <si>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</si>
  <si>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</si>
  <si>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</si>
  <si>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</si>
  <si>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</si>
  <si>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</si>
  <si>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</si>
  <si>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</si>
  <si>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</si>
  <si>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</si>
  <si>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</si>
  <si>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</si>
  <si>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</si>
  <si>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</si>
  <si>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</si>
  <si>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</si>
  <si>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</si>
  <si>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</si>
  <si>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</si>
  <si>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</si>
  <si>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</si>
  <si>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</si>
  <si>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</si>
  <si>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</si>
  <si>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</si>
  <si>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</si>
  <si>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</si>
  <si>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</si>
  <si>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</si>
  <si>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</si>
  <si>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</si>
  <si>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</si>
  <si>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</si>
  <si>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</si>
  <si>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</si>
  <si>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</si>
  <si>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</si>
  <si>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</si>
  <si>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</si>
  <si>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</si>
  <si>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</si>
  <si>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</si>
  <si>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</si>
  <si>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</si>
  <si>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</si>
  <si>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</si>
  <si>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</si>
  <si>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</si>
  <si>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</si>
  <si>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</si>
  <si>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</si>
  <si>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</si>
  <si>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</si>
  <si>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</si>
  <si>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</si>
  <si>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</si>
  <si>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</si>
  <si>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</si>
  <si>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</si>
  <si>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</si>
  <si>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</si>
  <si>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</si>
  <si>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</si>
  <si>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</si>
  <si>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</si>
  <si>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</si>
  <si>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</si>
  <si>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</si>
  <si>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</si>
  <si>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</si>
  <si>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</si>
  <si>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</si>
  <si>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</si>
  <si>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</si>
  <si>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</si>
  <si>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</si>
  <si>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</si>
  <si>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</si>
  <si>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</si>
  <si>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</si>
  <si>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</si>
  <si>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</si>
  <si>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</si>
  <si>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</si>
  <si>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</si>
  <si>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</si>
  <si>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</si>
  <si>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</si>
  <si>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</si>
  <si>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</si>
  <si>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</si>
  <si>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</si>
  <si>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</si>
  <si>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</si>
  <si>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</si>
  <si>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</si>
  <si>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</si>
  <si>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</si>
  <si>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</si>
  <si>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</si>
  <si>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</si>
  <si>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</si>
  <si>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</si>
  <si>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</si>
  <si>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</si>
  <si>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</si>
  <si>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</si>
  <si>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</si>
  <si>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</si>
  <si>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</si>
  <si>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</si>
  <si>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</si>
  <si>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</si>
  <si>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</si>
  <si>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</si>
  <si>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</si>
  <si>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</si>
  <si>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</si>
  <si>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</si>
  <si>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</si>
  <si>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</si>
  <si>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</si>
  <si>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</si>
  <si>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</si>
  <si>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</si>
  <si>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</si>
  <si>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</si>
  <si>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</si>
  <si>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</si>
  <si>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</si>
  <si>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</si>
  <si>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</si>
  <si>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</si>
  <si>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</si>
  <si>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</si>
  <si>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</si>
  <si>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</si>
  <si>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</si>
  <si>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</si>
  <si>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</si>
  <si>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</si>
  <si>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</si>
  <si>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</si>
  <si>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</si>
  <si>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</si>
  <si>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</si>
  <si>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</si>
  <si>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</si>
  <si>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</si>
  <si>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</si>
  <si>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</si>
  <si>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</si>
  <si>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</si>
  <si>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</si>
  <si>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</si>
  <si>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</si>
  <si>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</si>
  <si>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</si>
  <si>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</si>
  <si>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</si>
  <si>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</si>
  <si>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</si>
  <si>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</si>
  <si>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</si>
  <si>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</si>
  <si>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</si>
  <si>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</si>
  <si>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</si>
  <si>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</si>
  <si>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</si>
  <si>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</si>
  <si>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</si>
  <si>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</si>
  <si>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</si>
  <si>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</si>
  <si>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</si>
  <si>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</si>
  <si>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</si>
  <si>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</si>
  <si>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</si>
  <si>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</si>
  <si>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</si>
  <si>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</si>
  <si>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</si>
  <si>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</si>
  <si>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</si>
  <si>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</si>
  <si>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</si>
  <si>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</si>
  <si>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</si>
  <si>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</si>
  <si>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</si>
  <si>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</si>
  <si>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</si>
  <si>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</si>
  <si>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</si>
  <si>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</si>
  <si>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</si>
  <si>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</si>
  <si>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</si>
  <si>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</si>
  <si>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</si>
  <si>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</si>
  <si>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</si>
  <si>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</si>
  <si>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</si>
  <si>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</si>
  <si>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</si>
  <si>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</si>
  <si>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</si>
  <si>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</si>
  <si>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</si>
  <si>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</si>
  <si>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</si>
  <si>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</si>
  <si>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</si>
  <si>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</si>
  <si>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</si>
  <si>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</si>
  <si>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</si>
  <si>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</si>
  <si>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</si>
  <si>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</si>
  <si>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</si>
  <si>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</si>
  <si>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</si>
  <si>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</si>
  <si>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</si>
  <si>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</si>
  <si>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</si>
  <si>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</si>
  <si>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</si>
  <si>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</si>
  <si>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</si>
  <si>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</si>
  <si>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</si>
  <si>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</si>
  <si>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</si>
  <si>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</si>
  <si>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</si>
  <si>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</si>
  <si>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</si>
  <si>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</si>
  <si>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</si>
  <si>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</si>
  <si>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</si>
  <si>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</si>
  <si>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</si>
  <si>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</si>
  <si>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</si>
  <si>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</si>
  <si>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</si>
  <si>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</si>
  <si>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</si>
  <si>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</si>
  <si>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</si>
  <si>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</si>
  <si>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</si>
  <si>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</si>
  <si>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</si>
  <si>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</si>
  <si>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</si>
  <si>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</si>
  <si>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</si>
  <si>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</si>
  <si>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</si>
  <si>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</si>
  <si>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</si>
  <si>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</si>
  <si>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</si>
  <si>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</si>
  <si>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</si>
  <si>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</si>
  <si>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</si>
  <si>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</si>
  <si>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</si>
  <si>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</si>
  <si>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</si>
  <si>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</si>
  <si>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</si>
  <si>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</si>
  <si>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</si>
  <si>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</si>
  <si>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</si>
  <si>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</si>
  <si>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</si>
  <si>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</si>
  <si>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</si>
  <si>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</si>
  <si>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</si>
  <si>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</si>
  <si>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</si>
  <si>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</si>
  <si>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</si>
  <si>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</si>
  <si>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</si>
  <si>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</si>
  <si>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</si>
  <si>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</si>
  <si>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</si>
  <si>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</si>
  <si>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</si>
  <si>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</si>
  <si>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</si>
  <si>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</si>
  <si>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</si>
  <si>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</si>
  <si>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</si>
  <si>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</si>
  <si>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</si>
  <si>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</si>
  <si>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</si>
  <si>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</si>
  <si>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</si>
  <si>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</si>
  <si>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</si>
  <si>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</si>
  <si>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</si>
  <si>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</si>
  <si>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</si>
  <si>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</si>
  <si>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</si>
  <si>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</si>
  <si>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</si>
  <si>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</si>
  <si>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</si>
  <si>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</si>
  <si>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</si>
  <si>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</si>
  <si>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</si>
  <si>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</si>
  <si>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</si>
  <si>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</si>
  <si>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</si>
  <si>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</si>
  <si>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</si>
  <si>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</si>
  <si>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</si>
  <si>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</si>
  <si>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</si>
  <si>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</si>
  <si>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</si>
  <si>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</si>
  <si>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</si>
  <si>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</si>
  <si>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</si>
  <si>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</si>
  <si>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</si>
  <si>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</si>
  <si>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</si>
  <si>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</si>
  <si>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</si>
  <si>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</si>
  <si>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</si>
  <si>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</si>
  <si>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</si>
  <si>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</si>
  <si>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</si>
  <si>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</si>
  <si>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</si>
  <si>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</si>
  <si>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</si>
  <si>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</si>
  <si>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</si>
  <si>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</si>
  <si>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</si>
  <si>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</si>
  <si>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</si>
  <si>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</si>
  <si>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</si>
  <si>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</si>
  <si>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</si>
  <si>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</si>
  <si>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</si>
  <si>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</si>
  <si>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</si>
  <si>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</si>
  <si>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</si>
  <si>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</si>
  <si>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</si>
  <si>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</si>
  <si>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</si>
  <si>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</si>
  <si>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</si>
  <si>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</si>
  <si>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</si>
  <si>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</si>
  <si>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</si>
  <si>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</si>
  <si>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</si>
  <si>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</si>
  <si>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</si>
  <si>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</si>
  <si>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</si>
  <si>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</si>
  <si>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</si>
  <si>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</si>
  <si>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</si>
  <si>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</si>
  <si>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</si>
  <si>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</si>
  <si>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</si>
  <si>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</si>
  <si>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</si>
  <si>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</si>
  <si>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</si>
  <si>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</si>
  <si>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</si>
  <si>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</si>
  <si>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</si>
  <si>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</si>
  <si>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</si>
  <si>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</si>
  <si>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</si>
  <si>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</si>
  <si>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</si>
  <si>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</si>
  <si>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</si>
  <si>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</si>
  <si>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</si>
  <si>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</si>
  <si>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</si>
  <si>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</si>
  <si>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</si>
  <si>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</si>
  <si>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</si>
  <si>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</si>
  <si>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</si>
  <si>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</si>
  <si>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</si>
  <si>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</si>
  <si>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</si>
  <si>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</si>
  <si>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</si>
  <si>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</si>
  <si>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</si>
  <si>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</si>
  <si>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</si>
  <si>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</si>
  <si>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</si>
  <si>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</si>
  <si>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</si>
  <si>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</si>
  <si>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</si>
  <si>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</si>
  <si>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</si>
  <si>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</si>
  <si>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</si>
  <si>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</si>
  <si>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</si>
  <si>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</si>
  <si>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</si>
  <si>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</si>
  <si>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</si>
  <si>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</si>
  <si>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</si>
  <si>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</si>
  <si>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</si>
  <si>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</si>
  <si>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</si>
  <si>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</si>
  <si>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</si>
  <si>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</si>
  <si>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</si>
  <si>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</si>
  <si>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</si>
  <si>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</si>
  <si>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</si>
  <si>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</si>
  <si>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</si>
  <si>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</si>
  <si>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</si>
  <si>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</si>
  <si>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</si>
  <si>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</si>
  <si>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</si>
  <si>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</si>
  <si>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</si>
  <si>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</si>
  <si>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</si>
  <si>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</si>
  <si>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</si>
  <si>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</si>
  <si>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</si>
  <si>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</si>
  <si>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</si>
  <si>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</si>
  <si>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</si>
  <si>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</si>
  <si>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</si>
  <si>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</si>
  <si>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</si>
  <si>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</si>
  <si>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</si>
  <si>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</si>
  <si>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</si>
  <si>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</si>
  <si>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</si>
  <si>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</si>
  <si>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</si>
  <si>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</si>
  <si>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</si>
  <si>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</si>
  <si>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</si>
  <si>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</si>
  <si>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</si>
  <si>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</si>
  <si>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</si>
  <si>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</si>
  <si>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</si>
  <si>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</si>
  <si>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</si>
  <si>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</si>
  <si>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</si>
  <si>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</si>
  <si>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</si>
  <si>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</si>
  <si>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</si>
  <si>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</si>
  <si>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</si>
  <si>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</si>
  <si>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</si>
  <si>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</si>
  <si>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</si>
  <si>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</si>
  <si>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</si>
  <si>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</si>
  <si>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</si>
  <si>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</si>
  <si>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</si>
  <si>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</si>
  <si>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</si>
  <si>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</si>
  <si>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</si>
  <si>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</si>
  <si>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</si>
  <si>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</si>
  <si>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</si>
  <si>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</si>
  <si>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</si>
  <si>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</si>
  <si>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</si>
  <si>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</si>
  <si>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</si>
  <si>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</si>
  <si>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</si>
  <si>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</si>
  <si>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</si>
  <si>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</si>
  <si>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</si>
  <si>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</si>
  <si>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</si>
  <si>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</si>
  <si>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</si>
  <si>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</si>
  <si>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</si>
  <si>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</si>
  <si>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</si>
  <si>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</si>
  <si>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</si>
  <si>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</si>
  <si>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</si>
  <si>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</si>
  <si>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</si>
  <si>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</si>
  <si>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</si>
  <si>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</si>
  <si>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</si>
  <si>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</si>
  <si>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</si>
  <si>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</si>
  <si>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</si>
  <si>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</si>
  <si>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</si>
  <si>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</si>
  <si>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</si>
  <si>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</si>
  <si>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</si>
  <si>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</si>
  <si>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</si>
  <si>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</si>
  <si>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</si>
  <si>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</si>
  <si>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</si>
  <si>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</si>
  <si>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</si>
  <si>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</si>
  <si>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</si>
  <si>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</si>
  <si>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</si>
  <si>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</si>
  <si>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</si>
  <si>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</si>
  <si>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</si>
  <si>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</si>
  <si>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</si>
  <si>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</si>
  <si>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</si>
  <si>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</si>
  <si>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</si>
  <si>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</si>
  <si>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</si>
  <si>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</si>
  <si>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</si>
  <si>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</si>
  <si>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</si>
  <si>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</si>
  <si>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</si>
  <si>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</si>
  <si>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</si>
  <si>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</si>
  <si>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</si>
  <si>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</si>
  <si>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</si>
  <si>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</si>
  <si>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</si>
  <si>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</si>
  <si>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</si>
  <si>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</si>
  <si>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</si>
  <si>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</si>
  <si>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</si>
  <si>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</si>
  <si>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</si>
  <si>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</si>
  <si>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</si>
  <si>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</si>
  <si>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</si>
  <si>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</si>
  <si>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</si>
  <si>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</si>
  <si>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</si>
  <si>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</si>
  <si>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</si>
  <si>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</si>
  <si>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</si>
  <si>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</si>
  <si>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</si>
  <si>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</si>
  <si>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</si>
  <si>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</si>
  <si>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</si>
  <si>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</si>
  <si>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</si>
  <si>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</si>
  <si>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</si>
  <si>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</si>
  <si>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</si>
  <si>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</si>
  <si>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</si>
  <si>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</si>
  <si>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</si>
  <si>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</si>
  <si>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</si>
  <si>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</si>
  <si>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</si>
  <si>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</si>
  <si>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</si>
  <si>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</si>
  <si>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</si>
  <si>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</si>
  <si>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</si>
  <si>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</si>
  <si>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</si>
  <si>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</si>
  <si>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</si>
  <si>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</si>
  <si>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</si>
  <si>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</si>
  <si>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</si>
  <si>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</si>
  <si>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</si>
  <si>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</si>
  <si>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</si>
  <si>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</si>
  <si>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</si>
  <si>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</si>
  <si>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</si>
  <si>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</si>
  <si>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</si>
  <si>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</si>
  <si>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</si>
  <si>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</si>
  <si>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</si>
  <si>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</si>
  <si>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</si>
  <si>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</si>
  <si>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</si>
  <si>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</si>
  <si>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</si>
  <si>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</si>
  <si>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</si>
  <si>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</si>
  <si>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</si>
  <si>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</si>
  <si>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</si>
  <si>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</si>
  <si>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</si>
  <si>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</si>
  <si>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</si>
  <si>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</si>
  <si>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</si>
  <si>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</si>
  <si>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</si>
  <si>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</si>
  <si>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</si>
  <si>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</si>
  <si>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</si>
  <si>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</si>
  <si>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</si>
  <si>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</si>
  <si>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</si>
  <si>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</si>
  <si>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</si>
  <si>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</si>
  <si>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</si>
  <si>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</si>
  <si>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</si>
  <si>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</si>
  <si>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</si>
  <si>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</si>
  <si>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</si>
  <si>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</si>
  <si>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</si>
  <si>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</si>
  <si>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</si>
  <si>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</si>
  <si>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</si>
  <si>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</si>
  <si>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</si>
  <si>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</si>
  <si>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</si>
  <si>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</si>
  <si>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</si>
  <si>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</si>
  <si>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</si>
  <si>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</si>
  <si>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</si>
  <si>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</si>
  <si>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</si>
  <si>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</si>
  <si>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</si>
  <si>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</si>
  <si>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</si>
  <si>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</si>
  <si>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</si>
  <si>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</si>
  <si>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</si>
  <si>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</si>
  <si>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</si>
  <si>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</si>
  <si>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</si>
  <si>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</si>
  <si>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</si>
  <si>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</si>
  <si>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</si>
  <si>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</si>
  <si>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</si>
  <si>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</si>
  <si>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</si>
  <si>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</si>
  <si>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</si>
  <si>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</si>
  <si>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</si>
  <si>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</si>
  <si>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</si>
  <si>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</si>
  <si>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</si>
  <si>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</si>
  <si>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</si>
  <si>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</si>
  <si>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</si>
  <si>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</si>
  <si>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</si>
  <si>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</si>
  <si>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</si>
  <si>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</si>
  <si>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</si>
  <si>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</si>
  <si>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</si>
  <si>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</si>
  <si>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</si>
  <si>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</si>
  <si>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</si>
  <si>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</si>
  <si>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</si>
  <si>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</si>
  <si>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</si>
  <si>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</si>
  <si>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</si>
  <si>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</si>
  <si>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</si>
  <si>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</si>
  <si>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</si>
  <si>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</si>
  <si>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</si>
  <si>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</si>
  <si>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</si>
  <si>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</si>
  <si>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</si>
  <si>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</si>
  <si>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</si>
  <si>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</si>
  <si>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</si>
  <si>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</si>
  <si>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</si>
  <si>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</si>
  <si>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</si>
  <si>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</si>
  <si>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</si>
  <si>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</si>
  <si>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</si>
  <si>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</si>
  <si>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</si>
  <si>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</si>
  <si>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</si>
  <si>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</si>
  <si>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</si>
  <si>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</si>
  <si>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</si>
  <si>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</si>
  <si>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</si>
  <si>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</si>
  <si>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</si>
  <si>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</si>
  <si>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</si>
  <si>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</si>
  <si>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</si>
  <si>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</si>
  <si>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</si>
  <si>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</si>
  <si>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</si>
  <si>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</si>
  <si>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</si>
  <si>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</si>
  <si>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</si>
  <si>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</si>
  <si>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</si>
  <si>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</si>
  <si>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</si>
  <si>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</si>
  <si>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</si>
  <si>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</si>
  <si>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</si>
  <si>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</si>
  <si>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</si>
  <si>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</si>
  <si>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</si>
  <si>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</si>
  <si>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</si>
  <si>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</si>
  <si>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</si>
  <si>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</si>
  <si>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</si>
  <si>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</si>
  <si>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</si>
  <si>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</si>
  <si>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</si>
  <si>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</si>
  <si>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</si>
  <si>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</si>
  <si>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</si>
  <si>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</si>
  <si>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</si>
  <si>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</si>
  <si>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</si>
  <si>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</si>
  <si>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</si>
  <si>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</si>
  <si>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</si>
  <si>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</si>
  <si>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</si>
  <si>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</si>
  <si>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</si>
  <si>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</si>
  <si>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</si>
  <si>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</si>
  <si>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</si>
  <si>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</si>
  <si>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</si>
  <si>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</si>
  <si>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</si>
  <si>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</si>
  <si>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</si>
  <si>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</si>
  <si>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</si>
  <si>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</si>
  <si>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</si>
  <si>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</si>
  <si>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</si>
  <si>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</si>
  <si>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</si>
  <si>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</si>
  <si>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</si>
  <si>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</si>
  <si>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</si>
  <si>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</si>
  <si>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</si>
  <si>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</si>
  <si>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</si>
  <si>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</si>
  <si>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</si>
  <si>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</si>
  <si>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</si>
  <si>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</si>
  <si>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</si>
  <si>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</si>
  <si>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</si>
  <si>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</si>
  <si>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</si>
  <si>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</si>
  <si>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</si>
  <si>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</si>
  <si>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</si>
  <si>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</si>
  <si>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</si>
  <si>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</si>
  <si>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</si>
  <si>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</si>
  <si>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</si>
  <si>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</si>
  <si>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</si>
  <si>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</si>
  <si>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</si>
  <si>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</si>
  <si>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</si>
  <si>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</si>
  <si>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</si>
  <si>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</si>
  <si>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</si>
  <si>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</si>
  <si>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</si>
  <si>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</si>
  <si>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</si>
  <si>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</si>
  <si>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</si>
  <si>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</si>
  <si>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</si>
  <si>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</si>
  <si>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</si>
  <si>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</si>
  <si>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</si>
  <si>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</si>
  <si>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</si>
  <si>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</si>
  <si>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</si>
  <si>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</si>
  <si>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</si>
  <si>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</si>
  <si>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</si>
  <si>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</si>
  <si>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</si>
  <si>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</si>
  <si>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</si>
  <si>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</si>
  <si>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</si>
  <si>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</si>
  <si>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</si>
  <si>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</si>
  <si>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</si>
  <si>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</si>
  <si>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</si>
  <si>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</si>
  <si>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</si>
  <si>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</si>
  <si>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</si>
  <si>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</si>
  <si>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</si>
  <si>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</si>
  <si>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</si>
  <si>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</si>
  <si>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</si>
  <si>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</si>
  <si>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</si>
  <si>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</si>
  <si>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</si>
  <si>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</si>
  <si>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</si>
  <si>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</si>
  <si>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</si>
  <si>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</si>
  <si>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</si>
  <si>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</si>
  <si>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</si>
  <si>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</si>
  <si>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</si>
  <si>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</si>
  <si>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</si>
  <si>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</si>
  <si>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</si>
  <si>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</si>
  <si>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</si>
  <si>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</si>
  <si>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</si>
  <si>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</si>
  <si>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</si>
  <si>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</si>
  <si>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</si>
  <si>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</si>
  <si>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</si>
  <si>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</si>
  <si>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</si>
  <si>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</si>
  <si>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</si>
  <si>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</si>
  <si>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</si>
  <si>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</si>
  <si>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</si>
  <si>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</si>
  <si>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</si>
  <si>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</si>
  <si>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</si>
  <si>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</si>
  <si>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</si>
  <si>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</si>
  <si>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</si>
  <si>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</si>
  <si>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</si>
  <si>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</si>
  <si>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</si>
  <si>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</si>
  <si>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</si>
  <si>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</si>
  <si>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</si>
  <si>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</si>
  <si>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</si>
  <si>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</si>
  <si>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</si>
  <si>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</si>
  <si>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</si>
  <si>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</si>
  <si>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</si>
  <si>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</si>
  <si>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</si>
  <si>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</si>
  <si>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</si>
  <si>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</si>
  <si>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</si>
  <si>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</si>
  <si>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</si>
  <si>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</si>
  <si>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</si>
  <si>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</si>
  <si>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</si>
  <si>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</si>
  <si>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</si>
  <si>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</si>
  <si>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</si>
  <si>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</si>
  <si>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</si>
  <si>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</si>
  <si>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</si>
  <si>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</si>
  <si>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</si>
  <si>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</si>
  <si>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</si>
  <si>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</si>
  <si>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</si>
  <si>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</si>
  <si>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</si>
  <si>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</si>
  <si>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</si>
  <si>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</si>
  <si>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</si>
  <si>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</si>
  <si>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</si>
  <si>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</si>
  <si>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</si>
  <si>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</si>
  <si>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</si>
  <si>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</si>
  <si>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</si>
  <si>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</si>
  <si>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</si>
  <si>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</si>
  <si>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</si>
  <si>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</si>
  <si>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</si>
  <si>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</si>
  <si>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</si>
  <si>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</si>
  <si>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</si>
  <si>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</si>
  <si>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</si>
  <si>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</si>
  <si>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</si>
  <si>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</si>
  <si>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</si>
  <si>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</si>
  <si>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</si>
  <si>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</si>
  <si>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</si>
  <si>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</si>
  <si>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</si>
  <si>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</si>
  <si>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</si>
  <si>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</si>
  <si>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</si>
  <si>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</si>
  <si>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</si>
  <si>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</si>
  <si>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</si>
  <si>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</si>
  <si>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</si>
  <si>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</si>
  <si>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</si>
  <si>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</si>
  <si>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</si>
  <si>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</si>
  <si>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</si>
  <si>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</si>
  <si>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</si>
  <si>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</si>
  <si>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</si>
  <si>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</si>
  <si>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</si>
  <si>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</si>
  <si>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</si>
  <si>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</si>
  <si>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</si>
  <si>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</si>
  <si>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</si>
  <si>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</si>
  <si>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</si>
  <si>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</si>
  <si>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</si>
  <si>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</si>
  <si>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</si>
  <si>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</si>
  <si>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</si>
  <si>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</si>
  <si>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</si>
  <si>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</si>
  <si>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</si>
  <si>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</si>
  <si>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</si>
  <si>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</si>
  <si>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</si>
  <si>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</si>
  <si>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</si>
  <si>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</si>
  <si>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</si>
  <si>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</si>
  <si>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</si>
  <si>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</si>
  <si>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</si>
  <si>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</si>
  <si>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</si>
  <si>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</si>
  <si>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</si>
  <si>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</si>
  <si>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</si>
  <si>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</si>
  <si>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</si>
  <si>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</si>
  <si>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</si>
  <si>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</si>
  <si>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</si>
  <si>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</si>
  <si>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</si>
  <si>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</si>
  <si>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</si>
  <si>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</si>
  <si>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</si>
  <si>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</si>
  <si>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</si>
  <si>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</si>
  <si>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</si>
  <si>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</si>
  <si>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</si>
  <si>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</si>
  <si>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</si>
  <si>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</si>
  <si>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</si>
  <si>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</si>
  <si>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</si>
  <si>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</si>
  <si>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</si>
  <si>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</si>
  <si>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</si>
  <si>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</si>
  <si>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</si>
  <si>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</si>
  <si>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</si>
  <si>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</si>
  <si>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</si>
  <si>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</si>
  <si>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</si>
  <si>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</si>
  <si>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</si>
  <si>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</si>
  <si>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</si>
  <si>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</si>
  <si>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</si>
  <si>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</si>
  <si>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</si>
  <si>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</si>
  <si>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</si>
  <si>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</si>
  <si>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</si>
  <si>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</si>
  <si>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</si>
  <si>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</si>
  <si>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</si>
  <si>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</si>
  <si>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</si>
  <si>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</si>
  <si>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</si>
  <si>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</si>
  <si>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</si>
  <si>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</si>
  <si>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</si>
  <si>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</si>
  <si>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</si>
  <si>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</si>
  <si>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</si>
  <si>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</si>
  <si>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</si>
  <si>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</si>
  <si>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</si>
  <si>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</si>
  <si>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</si>
  <si>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</si>
  <si>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</si>
  <si>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</si>
  <si>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</si>
  <si>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</si>
  <si>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</si>
  <si>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</si>
  <si>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</si>
  <si>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</si>
  <si>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</si>
  <si>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</si>
  <si>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</si>
  <si>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</si>
  <si>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</si>
  <si>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</si>
  <si>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</si>
  <si>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</si>
  <si>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</si>
  <si>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</si>
  <si>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</si>
  <si>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</si>
  <si>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</si>
  <si>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</si>
  <si>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</si>
  <si>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</si>
  <si>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</si>
  <si>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</si>
  <si>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</si>
  <si>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</si>
  <si>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</si>
  <si>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</si>
  <si>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</si>
  <si>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</si>
  <si>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</si>
  <si>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</si>
  <si>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</si>
  <si>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</si>
  <si>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</si>
  <si>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</si>
  <si>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</si>
  <si>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</si>
  <si>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</si>
  <si>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</si>
  <si>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</si>
  <si>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</si>
  <si>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</si>
  <si>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</si>
  <si>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</si>
  <si>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</si>
  <si>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</si>
  <si>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</si>
  <si>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</si>
  <si>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</si>
  <si>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</si>
  <si>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</si>
  <si>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</si>
  <si>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</si>
  <si>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</si>
  <si>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</si>
  <si>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</si>
  <si>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</si>
  <si>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</si>
  <si>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</si>
  <si>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</si>
  <si>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</si>
  <si>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</si>
  <si>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</si>
  <si>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</si>
  <si>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</si>
  <si>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</si>
  <si>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</si>
  <si>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</si>
  <si>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</si>
  <si>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</si>
  <si>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</si>
  <si>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</si>
  <si>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</si>
  <si>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</si>
  <si>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</si>
  <si>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</si>
  <si>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</si>
  <si>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</si>
  <si>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</si>
  <si>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</si>
  <si>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</si>
  <si>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</si>
  <si>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</si>
  <si>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</si>
  <si>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</si>
  <si>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</si>
  <si>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</si>
  <si>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</si>
  <si>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</si>
  <si>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</si>
  <si>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</si>
  <si>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</si>
  <si>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</si>
  <si>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</si>
  <si>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</si>
  <si>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</si>
  <si>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</si>
  <si>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</si>
  <si>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</si>
  <si>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</si>
  <si>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</si>
  <si>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</si>
  <si>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</si>
  <si>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</si>
  <si>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</si>
  <si>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</si>
  <si>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</si>
  <si>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</si>
  <si>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</si>
  <si>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</si>
  <si>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</si>
  <si>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</si>
  <si>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</si>
  <si>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</si>
  <si>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</si>
  <si>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</si>
  <si>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</si>
  <si>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</si>
  <si>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</si>
  <si>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</si>
  <si>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</si>
  <si>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</si>
  <si>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</si>
  <si>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</si>
  <si>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</si>
  <si>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</si>
  <si>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</si>
  <si>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</si>
  <si>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</si>
  <si>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</si>
  <si>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</si>
  <si>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</si>
  <si>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</si>
  <si>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</si>
  <si>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</si>
  <si>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</si>
  <si>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</si>
  <si>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</si>
  <si>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</si>
  <si>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</si>
  <si>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</si>
  <si>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</si>
  <si>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</si>
  <si>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</si>
  <si>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</si>
  <si>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</si>
  <si>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</si>
  <si>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</si>
  <si>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</si>
  <si>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</si>
  <si>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</si>
  <si>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</si>
  <si>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</si>
  <si>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</si>
  <si>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</si>
  <si>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</si>
  <si>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</si>
  <si>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</si>
  <si>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</si>
  <si>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</si>
  <si>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</si>
  <si>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</si>
  <si>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</si>
  <si>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</si>
  <si>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</si>
  <si>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</si>
  <si>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</si>
  <si>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</si>
  <si>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</si>
  <si>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</si>
  <si>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</si>
  <si>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</si>
  <si>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</si>
  <si>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</si>
  <si>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</si>
  <si>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</si>
  <si>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</si>
  <si>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</si>
  <si>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</si>
  <si>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</si>
  <si>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</si>
  <si>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</si>
  <si>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</si>
  <si>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</si>
  <si>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</si>
  <si>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</si>
  <si>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</si>
  <si>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</si>
  <si>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</si>
  <si>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</si>
  <si>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</si>
  <si>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</si>
  <si>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</si>
  <si>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</si>
  <si>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</si>
  <si>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</si>
  <si>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</si>
  <si>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</si>
  <si>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</si>
  <si>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</si>
  <si>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</si>
  <si>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</si>
  <si>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</si>
  <si>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</si>
  <si>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</si>
  <si>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</si>
  <si>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</si>
  <si>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</si>
  <si>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</si>
  <si>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</si>
  <si>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</si>
  <si>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</si>
  <si>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</si>
  <si>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</si>
  <si>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</si>
  <si>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</si>
  <si>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</si>
  <si>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</si>
  <si>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</si>
  <si>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</si>
  <si>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</si>
  <si>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</si>
  <si>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</si>
  <si>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</si>
  <si>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</si>
  <si>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</si>
  <si>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</si>
  <si>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</si>
  <si>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</si>
  <si>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</si>
  <si>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</si>
  <si>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</si>
  <si>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</si>
  <si>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</si>
  <si>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</si>
  <si>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</si>
  <si>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</si>
  <si>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</si>
  <si>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</si>
  <si>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</si>
  <si>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</si>
  <si>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</si>
  <si>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</si>
  <si>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</si>
  <si>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</si>
  <si>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</si>
  <si>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</si>
  <si>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</si>
  <si>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</si>
  <si>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</si>
  <si>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</si>
  <si>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</si>
  <si>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</si>
  <si>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</si>
  <si>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</si>
  <si>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</si>
  <si>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</si>
  <si>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</si>
  <si>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</si>
  <si>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</si>
  <si>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</si>
  <si>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</si>
  <si>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</si>
  <si>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</si>
  <si>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</si>
  <si>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</si>
  <si>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</si>
  <si>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</si>
  <si>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</si>
  <si>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</si>
  <si>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</si>
  <si>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</si>
  <si>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</si>
  <si>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</si>
  <si>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</si>
  <si>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</si>
  <si>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</si>
  <si>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</si>
  <si>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</si>
  <si>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</si>
  <si>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</si>
  <si>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</si>
  <si>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</si>
  <si>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</si>
  <si>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</si>
  <si>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</si>
  <si>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</si>
  <si>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</si>
  <si>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</si>
  <si>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</si>
  <si>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</si>
  <si>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</si>
  <si>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</si>
  <si>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</si>
  <si>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</si>
  <si>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</si>
  <si>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</si>
  <si>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</si>
  <si>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</si>
  <si>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</si>
  <si>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</si>
  <si>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</si>
  <si>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</si>
  <si>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</si>
  <si>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</si>
  <si>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</si>
  <si>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</si>
  <si>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</si>
  <si>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</si>
  <si>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</si>
  <si>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</si>
  <si>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</si>
  <si>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</si>
  <si>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</si>
  <si>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</si>
  <si>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</si>
  <si>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</si>
  <si>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</si>
  <si>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</si>
  <si>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</si>
  <si>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</si>
  <si>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</si>
  <si>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</si>
  <si>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</si>
  <si>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</si>
  <si>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</si>
  <si>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</si>
  <si>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</si>
  <si>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</si>
  <si>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</si>
  <si>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</si>
  <si>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</si>
  <si>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</si>
  <si>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</si>
  <si>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</si>
  <si>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</si>
  <si>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</si>
  <si>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</si>
  <si>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</si>
  <si>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</si>
  <si>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</si>
  <si>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</si>
  <si>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</si>
  <si>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</si>
  <si>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</si>
  <si>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</si>
  <si>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</si>
  <si>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</si>
  <si>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</si>
  <si>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</si>
  <si>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</si>
  <si>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</si>
  <si>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</si>
  <si>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</si>
  <si>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</si>
  <si>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</si>
  <si>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</si>
  <si>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</si>
  <si>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</si>
  <si>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</si>
  <si>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</si>
  <si>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</si>
  <si>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</si>
  <si>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</si>
  <si>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</si>
  <si>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</si>
  <si>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</si>
  <si>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</si>
  <si>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</si>
  <si>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</si>
  <si>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</si>
  <si>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</si>
  <si>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</si>
  <si>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</si>
  <si>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</si>
  <si>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</si>
  <si>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</si>
  <si>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</si>
  <si>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</si>
  <si>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</si>
  <si>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</si>
  <si>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</si>
  <si>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</si>
  <si>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</si>
  <si>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</si>
  <si>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</si>
  <si>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</si>
  <si>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</si>
  <si>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</si>
  <si>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</si>
  <si>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</si>
  <si>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</si>
  <si>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</si>
  <si>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</si>
  <si>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</si>
  <si>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</si>
  <si>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</si>
  <si>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</si>
  <si>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</si>
  <si>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</si>
  <si>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</si>
  <si>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</si>
  <si>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</si>
  <si>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</si>
  <si>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</si>
  <si>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</si>
  <si>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</si>
  <si>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</si>
  <si>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</si>
  <si>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</si>
  <si>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</si>
  <si>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</si>
  <si>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</si>
  <si>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</si>
  <si>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</si>
  <si>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</si>
  <si>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</si>
  <si>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</si>
  <si>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</si>
  <si>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</si>
  <si>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</si>
  <si>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</si>
  <si>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</si>
  <si>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</si>
  <si>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</si>
  <si>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</si>
  <si>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</si>
  <si>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</si>
  <si>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</si>
  <si>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</si>
  <si>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</si>
  <si>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</si>
  <si>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</si>
  <si>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</si>
  <si>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</si>
  <si>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</si>
  <si>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</si>
  <si>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</si>
  <si>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</si>
  <si>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</si>
  <si>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</si>
  <si>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</si>
  <si>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</si>
  <si>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</si>
  <si>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</si>
  <si>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</si>
  <si>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</si>
  <si>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</si>
  <si>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</si>
  <si>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</si>
  <si>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</si>
  <si>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</si>
  <si>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</si>
  <si>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</si>
  <si>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</si>
  <si>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</si>
  <si>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</si>
  <si>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</si>
  <si>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</si>
  <si>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</si>
  <si>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</si>
  <si>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</si>
  <si>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</si>
  <si>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</si>
  <si>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</si>
  <si>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</si>
  <si>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</si>
  <si>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</si>
  <si>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</si>
  <si>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</si>
  <si>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</si>
  <si>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</si>
  <si>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</si>
  <si>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</si>
  <si>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</si>
  <si>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</si>
  <si>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</si>
  <si>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</si>
  <si>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</si>
  <si>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</si>
  <si>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</si>
  <si>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</si>
  <si>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</si>
  <si>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</si>
  <si>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</si>
  <si>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</si>
  <si>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</si>
  <si>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</si>
  <si>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</si>
  <si>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</si>
  <si>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</si>
  <si>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</si>
  <si>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</si>
  <si>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</si>
  <si>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</si>
  <si>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</si>
  <si>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</si>
  <si>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</si>
  <si>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</si>
  <si>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</si>
  <si>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</si>
  <si>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</si>
  <si>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</si>
  <si>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</si>
  <si>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</si>
  <si>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</si>
  <si>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</si>
  <si>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</si>
  <si>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</si>
  <si>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</si>
  <si>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</si>
  <si>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</si>
  <si>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</si>
  <si>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</si>
  <si>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</si>
  <si>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</si>
  <si>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</si>
  <si>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</si>
  <si>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</si>
  <si>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</si>
  <si>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</si>
  <si>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</si>
  <si>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</si>
  <si>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</si>
  <si>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</si>
  <si>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</si>
  <si>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</si>
  <si>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</si>
  <si>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</si>
  <si>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</si>
  <si>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</si>
  <si>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</si>
  <si>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</si>
  <si>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</si>
  <si>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</si>
  <si>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</si>
  <si>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</si>
  <si>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</si>
  <si>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</si>
  <si>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</si>
  <si>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</si>
  <si>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</si>
  <si>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</si>
  <si>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</si>
  <si>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</si>
  <si>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</si>
  <si>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</si>
  <si>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</si>
  <si>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</si>
  <si>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</si>
  <si>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</si>
  <si>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</si>
  <si>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</si>
  <si>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</si>
  <si>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</si>
  <si>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</si>
  <si>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</si>
  <si>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</si>
  <si>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</si>
  <si>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</si>
  <si>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</si>
  <si>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</si>
  <si>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</si>
  <si>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</si>
  <si>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</si>
  <si>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</si>
  <si>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</si>
  <si>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</si>
  <si>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</si>
  <si>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</si>
  <si>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</si>
  <si>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</si>
  <si>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</si>
  <si>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</si>
  <si>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</si>
  <si>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</si>
  <si>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</si>
  <si>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</si>
  <si>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</si>
  <si>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</si>
  <si>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</si>
  <si>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</si>
  <si>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</si>
  <si>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</si>
  <si>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</si>
  <si>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</si>
  <si>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</si>
  <si>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</si>
  <si>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</si>
  <si>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</si>
  <si>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</si>
  <si>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</si>
  <si>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</si>
  <si>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</si>
  <si>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</si>
  <si>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</si>
  <si>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</si>
  <si>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</si>
  <si>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</si>
  <si>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</si>
  <si>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</si>
  <si>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</si>
  <si>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</si>
  <si>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</si>
  <si>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</si>
  <si>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</si>
  <si>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</si>
  <si>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</si>
  <si>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</si>
  <si>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</si>
  <si>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</si>
  <si>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</si>
  <si>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</si>
  <si>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</si>
  <si>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</si>
  <si>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</si>
  <si>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</si>
  <si>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</si>
  <si>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</si>
  <si>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</si>
  <si>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</si>
  <si>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</si>
  <si>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</si>
  <si>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</si>
  <si>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</si>
  <si>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</si>
  <si>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</si>
  <si>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</si>
  <si>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</si>
  <si>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</si>
  <si>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</si>
  <si>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</si>
  <si>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</si>
  <si>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</si>
  <si>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</si>
  <si>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</si>
  <si>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</si>
  <si>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</si>
  <si>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</si>
  <si>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</si>
  <si>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</si>
  <si>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</si>
  <si>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</si>
  <si>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</si>
  <si>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</si>
  <si>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</si>
  <si>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</si>
  <si>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</si>
  <si>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</si>
  <si>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</si>
  <si>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</si>
  <si>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</si>
  <si>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</si>
  <si>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</si>
  <si>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</si>
  <si>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</si>
  <si>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</si>
  <si>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</si>
  <si>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</si>
  <si>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</si>
  <si>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</si>
  <si>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</si>
  <si>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</si>
  <si>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</si>
  <si>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</si>
  <si>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</si>
  <si>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</si>
  <si>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</si>
  <si>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</si>
  <si>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</si>
  <si>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</si>
  <si>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</si>
  <si>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</si>
  <si>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</si>
  <si>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</si>
  <si>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</si>
  <si>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</si>
  <si>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</si>
  <si>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</si>
  <si>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</si>
  <si>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</si>
  <si>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</si>
  <si>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</si>
  <si>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</si>
  <si>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</si>
  <si>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</si>
  <si>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</si>
  <si>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</si>
  <si>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</si>
  <si>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</si>
  <si>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</si>
  <si>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</si>
  <si>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</si>
  <si>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</si>
  <si>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</si>
  <si>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</si>
  <si>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</si>
  <si>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</si>
  <si>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</si>
  <si>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</si>
  <si>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</si>
  <si>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</si>
  <si>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</si>
  <si>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</si>
  <si>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</si>
  <si>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</si>
  <si>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</si>
  <si>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</si>
  <si>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</si>
  <si>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</si>
  <si>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</si>
  <si>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</si>
  <si>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</si>
  <si>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</si>
  <si>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</si>
  <si>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</si>
  <si>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</si>
  <si>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</si>
  <si>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</si>
  <si>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</si>
  <si>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</si>
  <si>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</si>
  <si>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</si>
  <si>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</si>
  <si>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</si>
  <si>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</si>
  <si>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</si>
  <si>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</si>
  <si>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</si>
  <si>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</si>
  <si>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</si>
  <si>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</si>
  <si>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</si>
  <si>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</si>
  <si>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</si>
  <si>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</si>
  <si>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</si>
  <si>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</si>
  <si>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</si>
  <si>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</si>
  <si>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</si>
  <si>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</si>
  <si>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</si>
  <si>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</si>
  <si>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</si>
  <si>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</si>
  <si>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</si>
  <si>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</si>
  <si>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</si>
  <si>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</si>
  <si>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</si>
  <si>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</si>
  <si>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</si>
  <si>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</si>
  <si>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</si>
  <si>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</si>
  <si>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</si>
  <si>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</si>
  <si>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</si>
  <si>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</si>
  <si>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</si>
  <si>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</si>
  <si>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</si>
  <si>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</si>
  <si>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</si>
  <si>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</si>
  <si>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</si>
  <si>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</si>
  <si>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</si>
  <si>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</si>
  <si>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</si>
  <si>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</si>
  <si>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</si>
  <si>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</si>
  <si>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</si>
  <si>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</si>
  <si>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</si>
  <si>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</si>
  <si>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</si>
  <si>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</si>
  <si>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</si>
  <si>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</si>
  <si>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</si>
  <si>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</si>
  <si>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</si>
  <si>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</si>
  <si>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</si>
  <si>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</si>
  <si>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</si>
  <si>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</si>
  <si>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</si>
  <si>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</si>
  <si>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</si>
  <si>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</si>
  <si>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</si>
  <si>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</si>
  <si>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</si>
  <si>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</si>
  <si>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</si>
  <si>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</si>
  <si>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</si>
  <si>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</si>
  <si>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</si>
  <si>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</si>
  <si>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</si>
  <si>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</si>
  <si>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</si>
  <si>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</si>
  <si>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</si>
  <si>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</si>
  <si>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</si>
  <si>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</si>
  <si>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</si>
  <si>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</si>
  <si>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</si>
  <si>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</si>
  <si>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</si>
  <si>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</si>
  <si>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</si>
  <si>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</si>
  <si>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</si>
  <si>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</si>
  <si>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</si>
  <si>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</si>
  <si>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</si>
  <si>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</si>
  <si>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</si>
  <si>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</si>
  <si>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</si>
  <si>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</si>
  <si>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</si>
  <si>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</si>
  <si>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</si>
  <si>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</si>
  <si>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</si>
  <si>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</si>
  <si>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</si>
  <si>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</si>
  <si>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</si>
  <si>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</si>
  <si>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</si>
  <si>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</si>
  <si>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</si>
  <si>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</si>
  <si>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</si>
  <si>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</si>
  <si>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</si>
  <si>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</si>
  <si>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</si>
  <si>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</si>
  <si>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</si>
  <si>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</si>
  <si>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</si>
  <si>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</si>
  <si>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</si>
  <si>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</si>
  <si>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</si>
  <si>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</si>
  <si>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</si>
  <si>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</si>
  <si>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</si>
  <si>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</si>
  <si>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</si>
  <si>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</si>
  <si>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</si>
  <si>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</si>
  <si>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</si>
  <si>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</si>
  <si>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</si>
  <si>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</si>
  <si>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</si>
  <si>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</si>
  <si>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</si>
  <si>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</si>
  <si>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</si>
  <si>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</si>
  <si>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</si>
  <si>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</si>
  <si>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</si>
  <si>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</si>
  <si>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</si>
  <si>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</si>
  <si>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</si>
  <si>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</si>
  <si>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</si>
  <si>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</si>
  <si>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</si>
  <si>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</si>
  <si>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</si>
  <si>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</si>
  <si>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</si>
  <si>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</si>
  <si>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</si>
  <si>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</si>
  <si>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</si>
  <si>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</si>
  <si>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</si>
  <si>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</si>
  <si>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</si>
  <si>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</si>
  <si>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</si>
  <si>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</si>
  <si>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</si>
  <si>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</si>
  <si>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</si>
  <si>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</si>
  <si>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</si>
  <si>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</si>
  <si>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</si>
  <si>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</si>
  <si>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</si>
  <si>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</si>
  <si>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</si>
  <si>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</si>
  <si>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</si>
  <si>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</si>
  <si>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</si>
  <si>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</si>
  <si>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</si>
  <si>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</si>
  <si>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</si>
  <si>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</si>
  <si>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</si>
  <si>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</si>
  <si>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</si>
  <si>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</si>
  <si>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</si>
  <si>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</si>
  <si>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</si>
  <si>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</si>
  <si>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</si>
  <si>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</si>
  <si>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</si>
  <si>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</si>
  <si>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</si>
  <si>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</si>
  <si>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</si>
  <si>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</si>
  <si>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</si>
  <si>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</si>
  <si>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</si>
  <si>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</si>
  <si>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</si>
  <si>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</si>
  <si>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</si>
  <si>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</si>
  <si>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</si>
  <si>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</si>
  <si>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</si>
  <si>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</si>
  <si>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</si>
  <si>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</si>
  <si>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</si>
  <si>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</si>
  <si>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</si>
  <si>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</si>
  <si>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</si>
  <si>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</si>
  <si>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</si>
  <si>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</si>
  <si>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</si>
  <si>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</si>
  <si>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</si>
  <si>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</si>
  <si>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</si>
  <si>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</si>
  <si>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</si>
  <si>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</si>
  <si>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</si>
  <si>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</si>
  <si>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</si>
  <si>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</si>
  <si>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</si>
  <si>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</si>
  <si>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</si>
  <si>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</si>
  <si>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</si>
  <si>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</si>
  <si>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</si>
  <si>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</si>
  <si>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</si>
  <si>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</si>
  <si>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</si>
  <si>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</si>
  <si>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</si>
  <si>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</si>
  <si>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</si>
  <si>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</si>
  <si>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</si>
  <si>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</si>
  <si>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</si>
  <si>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</si>
  <si>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</si>
  <si>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</si>
  <si>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</si>
  <si>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</si>
  <si>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</si>
  <si>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</si>
  <si>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</si>
  <si>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</si>
  <si>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</si>
  <si>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</si>
  <si>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</si>
  <si>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</si>
  <si>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</si>
  <si>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</si>
  <si>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</si>
  <si>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</si>
  <si>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</si>
  <si>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</si>
  <si>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</si>
  <si>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</si>
  <si>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</si>
  <si>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</si>
  <si>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</si>
  <si>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</si>
  <si>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</si>
  <si>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</si>
  <si>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</si>
  <si>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</si>
  <si>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</si>
  <si>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</si>
  <si>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</si>
  <si>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</si>
  <si>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</si>
  <si>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</si>
  <si>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</si>
  <si>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</si>
  <si>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</si>
  <si>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</si>
  <si>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</si>
  <si>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</si>
  <si>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</si>
  <si>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</si>
  <si>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</si>
  <si>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</si>
  <si>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</si>
  <si>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</si>
  <si>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</si>
  <si>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</si>
  <si>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</si>
  <si>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</si>
  <si>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</si>
  <si>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</si>
  <si>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</si>
  <si>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</si>
  <si>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</si>
  <si>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</si>
  <si>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</si>
  <si>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</si>
  <si>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</si>
  <si>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</si>
  <si>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</si>
  <si>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</si>
  <si>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</si>
  <si>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</si>
  <si>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</si>
  <si>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</si>
  <si>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</si>
  <si>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</si>
  <si>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</si>
  <si>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</si>
  <si>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</si>
  <si>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</si>
  <si>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</si>
  <si>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</si>
  <si>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</si>
  <si>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</si>
  <si>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</si>
  <si>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</si>
  <si>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</si>
  <si>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</si>
  <si>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</si>
  <si>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</si>
  <si>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</si>
  <si>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</si>
  <si>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</si>
  <si>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</si>
  <si>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</si>
  <si>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</si>
  <si>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</si>
  <si>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</si>
  <si>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</si>
  <si>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</si>
  <si>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</si>
  <si>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</si>
  <si>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</si>
  <si>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</si>
  <si>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</si>
  <si>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</si>
  <si>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</si>
  <si>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</si>
  <si>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</si>
  <si>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</si>
  <si>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</si>
  <si>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</si>
  <si>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</si>
  <si>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</si>
  <si>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</si>
  <si>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</si>
  <si>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</si>
  <si>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</si>
  <si>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</si>
  <si>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</si>
  <si>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</si>
  <si>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</si>
  <si>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</si>
  <si>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</si>
  <si>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</si>
  <si>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</si>
  <si>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</si>
  <si>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</si>
  <si>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</si>
  <si>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</si>
  <si>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</si>
  <si>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</si>
  <si>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</si>
  <si>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</si>
  <si>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</si>
  <si>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</si>
  <si>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</si>
  <si>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</si>
  <si>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</si>
  <si>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</si>
  <si>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</si>
  <si>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</si>
  <si>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</si>
  <si>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</si>
  <si>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</si>
  <si>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</si>
  <si>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</si>
  <si>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</si>
  <si>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</si>
  <si>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</si>
  <si>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</si>
  <si>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</si>
  <si>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</si>
  <si>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</si>
  <si>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</si>
  <si>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</si>
  <si>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</si>
  <si>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</si>
  <si>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</si>
  <si>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</si>
  <si>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</si>
  <si>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</si>
  <si>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</si>
  <si>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</si>
  <si>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</si>
  <si>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</si>
  <si>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</si>
  <si>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</si>
  <si>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</si>
  <si>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</si>
  <si>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</si>
  <si>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</si>
  <si>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</si>
  <si>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</si>
  <si>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</si>
  <si>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</si>
  <si>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</si>
  <si>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</si>
  <si>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</si>
  <si>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</si>
  <si>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</si>
  <si>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</si>
  <si>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</si>
  <si>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</si>
  <si>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</si>
  <si>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</si>
  <si>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</si>
  <si>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</si>
  <si>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</si>
  <si>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</si>
  <si>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</si>
  <si>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</si>
  <si>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</si>
  <si>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</si>
  <si>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</si>
  <si>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</si>
  <si>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</si>
  <si>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</si>
  <si>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</si>
  <si>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</si>
  <si>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</si>
  <si>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</si>
  <si>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</si>
  <si>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</si>
  <si>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</si>
  <si>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</si>
  <si>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</si>
  <si>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</si>
  <si>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</si>
  <si>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</si>
  <si>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</si>
  <si>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</si>
  <si>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</si>
  <si>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</si>
  <si>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</si>
  <si>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</si>
  <si>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</si>
  <si>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</si>
  <si>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</si>
  <si>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</si>
  <si>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</si>
  <si>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</si>
  <si>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</si>
  <si>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</si>
  <si>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</si>
  <si>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</si>
  <si>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</si>
  <si>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</si>
  <si>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</si>
  <si>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</si>
  <si>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</si>
  <si>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</si>
  <si>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</si>
  <si>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</si>
  <si>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</si>
  <si>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</si>
  <si>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</si>
  <si>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</si>
  <si>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</si>
  <si>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</si>
  <si>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</si>
  <si>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</si>
  <si>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</si>
  <si>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</si>
  <si>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</si>
  <si>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</si>
  <si>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</si>
  <si>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</si>
  <si>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</si>
  <si>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</si>
  <si>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</si>
  <si>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</si>
  <si>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</si>
  <si>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</si>
  <si>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</si>
  <si>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</si>
  <si>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</si>
  <si>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</si>
  <si>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</si>
  <si>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</si>
  <si>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</si>
  <si>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</si>
  <si>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</si>
  <si>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</si>
  <si>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</si>
  <si>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</si>
  <si>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</si>
  <si>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</si>
  <si>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</si>
  <si>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</si>
  <si>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</si>
  <si>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</si>
  <si>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</si>
  <si>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</si>
  <si>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</si>
  <si>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</si>
  <si>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</si>
  <si>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</si>
  <si>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</si>
  <si>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</si>
  <si>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</si>
  <si>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</si>
  <si>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</si>
  <si>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</si>
  <si>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</si>
  <si>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</si>
  <si>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</si>
  <si>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</si>
  <si>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</si>
  <si>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</si>
  <si>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</si>
  <si>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</si>
  <si>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</si>
  <si>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</si>
  <si>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</si>
  <si>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</si>
  <si>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</si>
  <si>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</si>
  <si>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</si>
  <si>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</si>
  <si>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</si>
  <si>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</si>
  <si>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</si>
  <si>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</si>
  <si>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</si>
  <si>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</si>
  <si>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</si>
  <si>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</si>
  <si>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</si>
  <si>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</si>
  <si>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</si>
  <si>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</si>
  <si>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</si>
  <si>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</si>
  <si>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</si>
  <si>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</si>
  <si>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</si>
  <si>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</si>
  <si>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</si>
  <si>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</si>
  <si>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</si>
  <si>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</si>
  <si>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</si>
  <si>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</si>
  <si>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</si>
  <si>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</si>
  <si>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</si>
  <si>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</si>
  <si>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</si>
  <si>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</si>
  <si>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</si>
  <si>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</si>
  <si>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</si>
  <si>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</si>
  <si>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</si>
  <si>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</si>
  <si>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</si>
  <si>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</si>
  <si>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</si>
  <si>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</si>
  <si>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</si>
  <si>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</si>
  <si>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</si>
  <si>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</si>
  <si>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</si>
  <si>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</si>
  <si>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</si>
  <si>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</si>
  <si>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</si>
  <si>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</si>
  <si>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</si>
  <si>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</si>
  <si>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</si>
  <si>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</si>
  <si>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</si>
  <si>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</si>
  <si>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</si>
  <si>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</si>
  <si>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</si>
  <si>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</si>
  <si>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</si>
  <si>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</si>
  <si>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</si>
  <si>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</si>
  <si>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</si>
  <si>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</si>
  <si>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</si>
  <si>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</si>
  <si>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</si>
  <si>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</si>
  <si>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</si>
  <si>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</si>
  <si>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</si>
  <si>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</si>
  <si>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</si>
  <si>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</si>
  <si>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</si>
  <si>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</si>
  <si>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</si>
  <si>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</si>
  <si>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</si>
  <si>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</si>
  <si>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</si>
  <si>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</si>
  <si>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</si>
  <si>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</si>
  <si>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</si>
  <si>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</si>
  <si>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</si>
  <si>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</si>
  <si>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</si>
  <si>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</si>
  <si>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</si>
  <si>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</si>
  <si>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</si>
  <si>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</si>
  <si>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</si>
  <si>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</si>
  <si>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</si>
  <si>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</si>
  <si>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</si>
  <si>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</si>
  <si>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</si>
  <si>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</si>
  <si>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</si>
  <si>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</si>
  <si>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</si>
  <si>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</si>
  <si>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</si>
  <si>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</si>
  <si>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</si>
  <si>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</si>
  <si>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</si>
  <si>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</si>
  <si>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</si>
  <si>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</si>
  <si>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</si>
  <si>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</si>
  <si>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</si>
  <si>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</si>
  <si>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</si>
  <si>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</si>
  <si>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</si>
  <si>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</si>
  <si>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</si>
  <si>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</si>
  <si>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</si>
  <si>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</si>
  <si>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</si>
  <si>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</si>
  <si>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</si>
  <si>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</si>
  <si>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</si>
  <si>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</si>
  <si>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</si>
  <si>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</si>
  <si>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</si>
  <si>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</si>
  <si>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</si>
  <si>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</si>
  <si>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</si>
  <si>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</si>
  <si>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</si>
  <si>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</si>
  <si>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</si>
  <si>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</si>
  <si>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</si>
  <si>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</si>
  <si>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</si>
  <si>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</si>
  <si>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</si>
  <si>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</si>
  <si>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</si>
  <si>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</si>
  <si>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</si>
  <si>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</si>
  <si>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</si>
  <si>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</si>
  <si>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</si>
  <si>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</si>
  <si>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</si>
  <si>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</si>
  <si>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</si>
  <si>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</si>
  <si>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</si>
  <si>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</si>
  <si>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</si>
  <si>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</si>
  <si>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</si>
  <si>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</si>
  <si>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</si>
  <si>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</si>
  <si>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</si>
  <si>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</si>
  <si>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</si>
  <si>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</si>
  <si>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</si>
  <si>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</si>
  <si>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</si>
  <si>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</si>
  <si>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</si>
  <si>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</si>
  <si>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</si>
  <si>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</si>
  <si>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</si>
  <si>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</si>
  <si>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</si>
  <si>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</si>
  <si>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</si>
  <si>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</si>
  <si>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</si>
  <si>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</si>
  <si>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</si>
  <si>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</si>
  <si>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</si>
  <si>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</si>
  <si>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</si>
  <si>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</si>
  <si>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</si>
  <si>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</si>
  <si>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</si>
  <si>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</si>
  <si>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</si>
  <si>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</si>
  <si>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</si>
  <si>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</si>
  <si>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</si>
  <si>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</si>
  <si>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</si>
  <si>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</si>
  <si>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</si>
  <si>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</si>
  <si>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</si>
  <si>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</si>
  <si>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</si>
  <si>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</si>
  <si>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</si>
  <si>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</si>
  <si>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</si>
  <si>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</si>
  <si>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</si>
  <si>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</si>
  <si>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</si>
  <si>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</si>
  <si>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</si>
  <si>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</si>
  <si>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</si>
  <si>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</si>
  <si>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</si>
  <si>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</si>
  <si>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</si>
  <si>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</si>
  <si>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</si>
  <si>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</si>
  <si>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</si>
  <si>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</si>
  <si>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</si>
  <si>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</si>
  <si>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</si>
  <si>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</si>
  <si>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</si>
  <si>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</si>
  <si>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</si>
  <si>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</si>
  <si>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</si>
  <si>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</si>
  <si>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</si>
  <si>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</si>
  <si>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</si>
  <si>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</si>
  <si>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</si>
  <si>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</si>
  <si>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</si>
  <si>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</si>
  <si>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</si>
  <si>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</si>
  <si>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</si>
  <si>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</si>
  <si>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</si>
  <si>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</si>
  <si>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</si>
  <si>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</si>
  <si>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</si>
  <si>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</si>
  <si>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</si>
  <si>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</si>
  <si>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</si>
  <si>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</si>
  <si>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</si>
  <si>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</si>
  <si>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</si>
  <si>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</si>
  <si>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</si>
  <si>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</si>
  <si>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</si>
  <si>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</si>
  <si>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</si>
  <si>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</si>
  <si>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</si>
  <si>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</si>
  <si>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</si>
  <si>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</si>
  <si>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</si>
  <si>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</si>
  <si>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</si>
  <si>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</si>
  <si>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</si>
  <si>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</si>
  <si>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</si>
  <si>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</si>
  <si>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</si>
  <si>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</si>
  <si>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</si>
  <si>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</si>
  <si>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</si>
  <si>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</si>
  <si>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</si>
  <si>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</si>
  <si>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</si>
  <si>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</si>
  <si>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</si>
  <si>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</si>
  <si>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</si>
  <si>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</si>
  <si>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</si>
  <si>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</si>
  <si>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</si>
  <si>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</si>
  <si>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</si>
  <si>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</si>
  <si>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</si>
  <si>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</si>
  <si>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</si>
  <si>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</si>
  <si>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</si>
  <si>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</si>
  <si>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</si>
  <si>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</si>
  <si>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</si>
  <si>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</si>
  <si>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</si>
  <si>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</si>
  <si>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</si>
  <si>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</si>
  <si>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</si>
  <si>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</si>
  <si>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</si>
  <si>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</si>
  <si>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</si>
  <si>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</si>
  <si>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</si>
  <si>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</si>
  <si>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</si>
  <si>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</si>
  <si>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</si>
  <si>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</si>
  <si>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</si>
  <si>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</si>
  <si>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</si>
  <si>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</si>
  <si>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</si>
  <si>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</si>
  <si>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</si>
  <si>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</si>
  <si>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</si>
  <si>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</si>
  <si>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</si>
  <si>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</si>
  <si>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</si>
  <si>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</si>
  <si>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</si>
  <si>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</si>
  <si>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</si>
  <si>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</si>
  <si>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</si>
  <si>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</si>
  <si>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</si>
  <si>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</si>
  <si>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</si>
  <si>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</si>
  <si>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</si>
  <si>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</si>
  <si>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</si>
  <si>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</si>
  <si>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</si>
  <si>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</si>
  <si>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</si>
  <si>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</si>
  <si>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</si>
  <si>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</si>
  <si>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</si>
  <si>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</si>
  <si>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</si>
  <si>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</si>
  <si>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</si>
  <si>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</si>
  <si>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</si>
  <si>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</si>
  <si>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</si>
  <si>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</si>
  <si>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</si>
  <si>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</si>
  <si>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</si>
  <si>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</si>
  <si>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</si>
  <si>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</si>
  <si>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</si>
  <si>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</si>
  <si>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</si>
  <si>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</si>
  <si>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</si>
  <si>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</si>
  <si>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</si>
  <si>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</si>
  <si>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</si>
  <si>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</si>
  <si>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</si>
  <si>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</si>
  <si>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</si>
  <si>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</si>
  <si>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</si>
  <si>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</si>
  <si>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</si>
  <si>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</si>
  <si>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</si>
  <si>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</si>
  <si>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</si>
  <si>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</si>
  <si>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</si>
  <si>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</si>
  <si>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</si>
  <si>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</si>
  <si>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</si>
  <si>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</si>
  <si>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</si>
  <si>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</si>
  <si>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</si>
  <si>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</si>
  <si>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</si>
  <si>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</si>
  <si>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</si>
  <si>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</si>
  <si>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</si>
  <si>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</si>
  <si>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</si>
  <si>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</si>
  <si>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</si>
  <si>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</si>
  <si>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</si>
  <si>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</si>
  <si>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</si>
  <si>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</si>
  <si>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</si>
  <si>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</si>
  <si>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</si>
  <si>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</si>
  <si>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</si>
  <si>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</si>
  <si>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</si>
  <si>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</si>
  <si>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</si>
  <si>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</si>
  <si>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</si>
  <si>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</si>
  <si>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</si>
  <si>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</si>
  <si>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</si>
  <si>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</si>
  <si>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</si>
  <si>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</si>
  <si>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</si>
  <si>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</si>
  <si>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</si>
  <si>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</si>
  <si>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</si>
  <si>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</si>
  <si>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</si>
  <si>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</si>
  <si>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</si>
  <si>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</si>
  <si>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</si>
  <si>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</si>
  <si>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</si>
  <si>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</si>
  <si>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</si>
  <si>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</si>
  <si>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</si>
  <si>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</si>
  <si>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</si>
  <si>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</si>
  <si>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</si>
  <si>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</si>
  <si>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</si>
  <si>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</si>
  <si>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</si>
  <si>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</si>
  <si>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</si>
  <si>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</si>
  <si>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</si>
  <si>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</si>
  <si>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</si>
  <si>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</si>
  <si>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</si>
  <si>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</si>
  <si>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</si>
  <si>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</si>
  <si>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</si>
  <si>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</si>
  <si>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</si>
  <si>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</si>
  <si>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</si>
  <si>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</si>
  <si>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</si>
  <si>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</si>
  <si>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</si>
  <si>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</si>
  <si>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</si>
  <si>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</si>
  <si>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</si>
  <si>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</si>
  <si>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</si>
  <si>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</si>
  <si>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</si>
  <si>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</si>
  <si>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</si>
  <si>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</si>
  <si>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</si>
  <si>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</si>
  <si>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</si>
  <si>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</si>
  <si>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</si>
  <si>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</si>
  <si>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</si>
  <si>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</si>
  <si>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</si>
  <si>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</si>
  <si>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</si>
  <si>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</si>
  <si>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</si>
  <si>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</si>
  <si>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</si>
  <si>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</si>
  <si>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</si>
  <si>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</si>
  <si>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</si>
  <si>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</si>
  <si>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</si>
  <si>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</si>
  <si>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</si>
  <si>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</si>
  <si>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</si>
  <si>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</si>
  <si>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</si>
  <si>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</si>
  <si>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</si>
  <si>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</si>
  <si>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</si>
  <si>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</si>
  <si>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</si>
  <si>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</si>
  <si>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</si>
  <si>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</si>
  <si>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</si>
  <si>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</si>
  <si>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</si>
  <si>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</si>
  <si>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</si>
  <si>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</si>
  <si>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</si>
  <si>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</si>
  <si>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</si>
  <si>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</si>
  <si>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</si>
  <si>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</si>
  <si>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</si>
  <si>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</si>
  <si>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</si>
  <si>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</si>
  <si>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</si>
  <si>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</si>
  <si>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</si>
  <si>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</si>
  <si>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</si>
  <si>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</si>
  <si>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</si>
  <si>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</si>
  <si>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</si>
  <si>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</si>
  <si>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</si>
  <si>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</si>
  <si>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</si>
  <si>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</si>
  <si>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</si>
  <si>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</si>
  <si>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</si>
  <si>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</si>
  <si>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</si>
  <si>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</si>
  <si>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</si>
  <si>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</si>
  <si>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</si>
  <si>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</si>
  <si>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</si>
  <si>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</si>
  <si>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</si>
  <si>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</si>
  <si>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</si>
  <si>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</si>
  <si>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</si>
  <si>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</si>
  <si>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</si>
  <si>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</si>
  <si>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</si>
  <si>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</si>
  <si>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</si>
  <si>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</si>
  <si>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</si>
  <si>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</si>
  <si>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</si>
  <si>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</si>
  <si>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</si>
  <si>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</si>
  <si>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</si>
  <si>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</si>
  <si>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</si>
  <si>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</si>
  <si>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</si>
  <si>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</si>
  <si>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</si>
  <si>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</si>
  <si>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</si>
  <si>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</si>
  <si>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</si>
  <si>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</si>
  <si>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</si>
  <si>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</si>
  <si>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</si>
  <si>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</si>
  <si>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</si>
  <si>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</si>
  <si>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</si>
  <si>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</si>
  <si>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</si>
  <si>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</si>
  <si>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</si>
  <si>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</si>
  <si>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</si>
  <si>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</si>
  <si>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</si>
  <si>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</si>
  <si>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</si>
  <si>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</si>
  <si>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</si>
  <si>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</si>
  <si>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</si>
  <si>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</si>
  <si>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</si>
  <si>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</si>
  <si>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</si>
  <si>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</si>
  <si>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</si>
  <si>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</si>
  <si>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</si>
  <si>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</si>
  <si>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</si>
  <si>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</si>
  <si>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</si>
  <si>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</si>
  <si>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</si>
  <si>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</si>
  <si>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</si>
  <si>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</si>
  <si>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</si>
  <si>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</si>
  <si>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</si>
  <si>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</si>
  <si>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</si>
  <si>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</si>
  <si>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</si>
  <si>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</si>
  <si>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</si>
  <si>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</si>
  <si>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</si>
  <si>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</si>
  <si>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</si>
  <si>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</si>
  <si>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</si>
  <si>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</si>
  <si>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</si>
  <si>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</si>
  <si>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</si>
  <si>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</si>
  <si>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</si>
  <si>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</si>
  <si>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</si>
  <si>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</si>
  <si>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</si>
  <si>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</si>
  <si>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</si>
  <si>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</si>
  <si>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</si>
  <si>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</si>
  <si>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</si>
  <si>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</si>
  <si>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</si>
  <si>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</si>
  <si>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</si>
  <si>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</si>
  <si>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</si>
  <si>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</si>
  <si>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</si>
  <si>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</si>
  <si>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</si>
  <si>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</si>
  <si>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</si>
  <si>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</si>
  <si>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</si>
  <si>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</si>
  <si>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</si>
  <si>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</si>
  <si>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</si>
  <si>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</si>
  <si>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</si>
  <si>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</si>
  <si>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</si>
  <si>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</si>
  <si>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</si>
  <si>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</si>
  <si>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</si>
  <si>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</si>
  <si>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</si>
  <si>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</si>
  <si>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</si>
  <si>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</si>
  <si>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</si>
  <si>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</si>
  <si>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</si>
  <si>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</si>
  <si>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</si>
  <si>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</si>
  <si>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</si>
  <si>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</si>
  <si>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</si>
  <si>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</si>
  <si>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</si>
  <si>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</si>
  <si>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</si>
  <si>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</si>
  <si>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</si>
  <si>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</si>
  <si>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</si>
  <si>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</si>
  <si>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</si>
  <si>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</si>
  <si>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</si>
  <si>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</si>
  <si>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</si>
  <si>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</si>
  <si>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</si>
  <si>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</si>
  <si>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</si>
  <si>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</si>
  <si>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</si>
  <si>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</si>
  <si>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</si>
  <si>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</si>
  <si>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</si>
  <si>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</si>
  <si>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</si>
  <si>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</si>
  <si>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</si>
  <si>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</si>
  <si>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</si>
  <si>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</si>
  <si>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</si>
  <si>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</si>
  <si>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</si>
  <si>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</si>
  <si>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</si>
  <si>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</si>
  <si>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</si>
  <si>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</si>
  <si>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</si>
  <si>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</si>
  <si>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</si>
  <si>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</si>
  <si>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</si>
  <si>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</si>
  <si>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</si>
  <si>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</si>
  <si>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</si>
  <si>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</si>
  <si>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</si>
  <si>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</si>
  <si>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</si>
  <si>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</si>
  <si>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</si>
  <si>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</si>
  <si>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</si>
  <si>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</si>
  <si>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</si>
  <si>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</si>
  <si>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</si>
  <si>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</si>
  <si>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</si>
  <si>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</si>
  <si>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</si>
  <si>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</si>
  <si>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</si>
  <si>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</si>
  <si>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</si>
  <si>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</si>
  <si>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</si>
  <si>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</si>
  <si>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</si>
  <si>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</si>
  <si>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</si>
  <si>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</si>
  <si>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</si>
  <si>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</si>
  <si>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</si>
  <si>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</si>
  <si>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</si>
  <si>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</si>
  <si>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</si>
  <si>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</si>
  <si>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</si>
  <si>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</si>
  <si>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</si>
  <si>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</si>
  <si>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</si>
  <si>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</si>
  <si>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</si>
  <si>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</si>
  <si>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</si>
  <si>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</si>
  <si>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</si>
  <si>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</si>
  <si>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</si>
  <si>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</si>
  <si>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</si>
  <si>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</si>
  <si>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</si>
  <si>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</si>
  <si>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</si>
  <si>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</si>
  <si>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</si>
  <si>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</si>
  <si>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</si>
  <si>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</si>
  <si>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</si>
  <si>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</si>
  <si>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</si>
  <si>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</si>
  <si>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</si>
  <si>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</si>
  <si>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</si>
  <si>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</si>
  <si>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</si>
  <si>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</si>
  <si>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</si>
  <si>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</si>
  <si>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</si>
  <si>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</si>
  <si>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</si>
  <si>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</si>
  <si>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</si>
  <si>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</si>
  <si>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</si>
  <si>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</si>
  <si>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</si>
  <si>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</si>
  <si>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</si>
  <si>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</si>
  <si>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</si>
  <si>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</si>
  <si>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</si>
  <si>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</si>
  <si>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</si>
  <si>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</si>
  <si>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</si>
  <si>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</si>
  <si>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</si>
  <si>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</si>
  <si>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</si>
  <si>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</si>
  <si>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</si>
  <si>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</si>
  <si>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</si>
  <si>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</si>
  <si>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</si>
  <si>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</si>
  <si>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</si>
  <si>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</si>
  <si>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</si>
  <si>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</si>
  <si>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</si>
  <si>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</si>
  <si>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</si>
  <si>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</si>
  <si>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</si>
  <si>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</si>
  <si>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</si>
  <si>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</si>
  <si>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</si>
  <si>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</si>
  <si>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</si>
  <si>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</si>
  <si>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</si>
  <si>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</si>
  <si>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</si>
  <si>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</si>
  <si>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</si>
  <si>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</si>
  <si>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</si>
  <si>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</si>
  <si>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</si>
  <si>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</si>
  <si>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</si>
  <si>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</si>
  <si>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</si>
  <si>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</si>
  <si>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</si>
  <si>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</si>
  <si>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</si>
  <si>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</si>
  <si>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</si>
  <si>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</si>
  <si>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</si>
  <si>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</si>
  <si>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</si>
  <si>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</si>
  <si>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</si>
  <si>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</si>
  <si>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</si>
  <si>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</si>
  <si>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</si>
  <si>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</si>
  <si>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</si>
  <si>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</si>
  <si>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</si>
  <si>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</si>
  <si>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</si>
  <si>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</si>
  <si>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</si>
  <si>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</si>
  <si>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</si>
  <si>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</si>
  <si>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</si>
  <si>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</si>
  <si>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</si>
  <si>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</si>
  <si>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</si>
  <si>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</si>
  <si>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</si>
  <si>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</si>
  <si>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</si>
  <si>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</si>
  <si>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</si>
  <si>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</si>
  <si>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</si>
  <si>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</si>
  <si>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</si>
  <si>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</si>
  <si>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</si>
  <si>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</si>
  <si>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</si>
  <si>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</si>
  <si>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</si>
  <si>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</si>
  <si>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</si>
  <si>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</si>
  <si>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</si>
  <si>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</si>
  <si>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</si>
  <si>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</si>
  <si>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</si>
  <si>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</si>
  <si>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</si>
  <si>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</si>
  <si>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</si>
  <si>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</si>
  <si>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</si>
  <si>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</si>
  <si>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</si>
  <si>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</si>
  <si>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</si>
  <si>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</si>
  <si>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</si>
  <si>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</si>
  <si>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</si>
  <si>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</si>
  <si>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</si>
  <si>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</si>
  <si>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</si>
  <si>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</si>
  <si>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</si>
  <si>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</si>
  <si>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</si>
  <si>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</si>
  <si>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</si>
  <si>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</si>
  <si>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</si>
  <si>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</si>
  <si>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</si>
  <si>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</si>
  <si>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</si>
  <si>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</si>
  <si>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</si>
  <si>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</si>
  <si>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</si>
  <si>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</si>
  <si>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</si>
  <si>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</si>
  <si>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</si>
  <si>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</si>
  <si>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</si>
  <si>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</si>
  <si>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</si>
  <si>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</si>
  <si>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</si>
  <si>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</si>
  <si>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</si>
  <si>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</si>
  <si>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</si>
  <si>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</si>
  <si>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</si>
  <si>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</si>
  <si>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</si>
  <si>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</si>
  <si>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</si>
  <si>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</si>
  <si>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</si>
  <si>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</si>
  <si>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</si>
  <si>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</si>
  <si>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</si>
  <si>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</si>
  <si>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</si>
  <si>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</si>
  <si>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</si>
  <si>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</si>
  <si>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</si>
  <si>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</si>
  <si>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</si>
  <si>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</si>
  <si>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</si>
  <si>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</si>
  <si>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</si>
  <si>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</si>
  <si>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</si>
  <si>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</si>
  <si>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</si>
  <si>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</si>
  <si>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</si>
  <si>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</si>
  <si>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</si>
  <si>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</si>
  <si>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</si>
  <si>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</si>
  <si>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</si>
  <si>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</si>
  <si>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</si>
  <si>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</si>
  <si>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</si>
  <si>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</si>
  <si>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</si>
  <si>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</si>
  <si>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</si>
  <si>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</si>
  <si>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</si>
  <si>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</si>
  <si>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</si>
  <si>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</si>
  <si>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</si>
  <si>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</si>
  <si>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</si>
  <si>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</si>
  <si>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</si>
  <si>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</si>
  <si>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</si>
  <si>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</si>
  <si>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</si>
  <si>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</si>
  <si>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</si>
  <si>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</si>
  <si>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</si>
  <si>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</si>
  <si>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</si>
  <si>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</si>
  <si>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</si>
  <si>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</si>
  <si>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</si>
  <si>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</si>
  <si>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</si>
  <si>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</si>
  <si>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</si>
  <si>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</si>
  <si>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</si>
  <si>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</si>
  <si>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</si>
  <si>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</si>
  <si>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</si>
  <si>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</si>
  <si>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</si>
  <si>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</si>
  <si>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</si>
  <si>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</si>
  <si>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</si>
  <si>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</si>
  <si>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</si>
  <si>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</si>
  <si>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</si>
  <si>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</si>
  <si>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</si>
  <si>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</si>
  <si>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</si>
  <si>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</si>
  <si>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</si>
  <si>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</si>
  <si>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</si>
  <si>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</si>
  <si>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</si>
  <si>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</si>
  <si>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</si>
  <si>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</si>
  <si>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</si>
  <si>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</si>
  <si>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</si>
  <si>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</si>
  <si>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</si>
  <si>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</si>
  <si>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</si>
  <si>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</si>
  <si>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</si>
  <si>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</si>
  <si>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</si>
  <si>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</si>
  <si>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</si>
  <si>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</si>
  <si>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</si>
  <si>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</si>
  <si>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</si>
  <si>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</si>
  <si>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</si>
  <si>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</si>
  <si>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</si>
  <si>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</si>
  <si>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</si>
  <si>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</si>
  <si>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</si>
  <si>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</si>
  <si>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</si>
  <si>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</si>
  <si>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</si>
  <si>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</si>
  <si>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</si>
  <si>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</si>
  <si>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</si>
  <si>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</si>
  <si>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</si>
  <si>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</si>
  <si>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</si>
  <si>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</si>
  <si>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</si>
  <si>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</si>
  <si>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</si>
  <si>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</si>
  <si>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</si>
  <si>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</si>
  <si>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</si>
  <si>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</si>
  <si>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</si>
  <si>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</si>
  <si>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</si>
  <si>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</si>
  <si>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</si>
  <si>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</si>
  <si>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</si>
  <si>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</si>
  <si>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</si>
  <si>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</si>
  <si>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</si>
  <si>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</si>
  <si>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</si>
  <si>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</si>
  <si>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</si>
  <si>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</si>
  <si>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</si>
  <si>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</si>
  <si>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</si>
  <si>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</si>
  <si>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</si>
  <si>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</si>
  <si>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</si>
  <si>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</si>
  <si>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</si>
  <si>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</si>
  <si>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</si>
  <si>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</si>
  <si>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</si>
  <si>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</si>
  <si>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</si>
  <si>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</si>
  <si>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</si>
  <si>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</si>
  <si>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</si>
  <si>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</si>
  <si>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</si>
  <si>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</si>
  <si>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</si>
  <si>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</si>
  <si>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</si>
  <si>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</si>
  <si>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</si>
  <si>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</si>
  <si>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</si>
  <si>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</si>
  <si>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</si>
  <si>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</si>
  <si>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</si>
  <si>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</si>
  <si>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</si>
  <si>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</si>
  <si>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</si>
  <si>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</si>
  <si>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</si>
  <si>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</si>
  <si>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</si>
  <si>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</si>
  <si>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</si>
  <si>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</si>
  <si>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</si>
  <si>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</si>
  <si>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</si>
  <si>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</si>
  <si>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</si>
  <si>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</si>
  <si>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</si>
  <si>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</si>
  <si>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</si>
  <si>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</si>
  <si>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</si>
  <si>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</si>
  <si>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</si>
  <si>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</si>
  <si>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</si>
  <si>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</si>
  <si>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</si>
  <si>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</si>
  <si>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</si>
  <si>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</si>
  <si>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</si>
  <si>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</si>
  <si>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</si>
  <si>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</si>
  <si>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</si>
  <si>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</si>
  <si>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</si>
  <si>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</si>
  <si>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</si>
  <si>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</si>
  <si>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</si>
  <si>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</si>
  <si>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</si>
  <si>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</si>
  <si>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</si>
  <si>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</si>
  <si>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</si>
  <si>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</si>
  <si>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</si>
  <si>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</si>
  <si>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</si>
  <si>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</si>
  <si>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</si>
  <si>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</si>
  <si>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</si>
  <si>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</si>
  <si>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</si>
  <si>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</si>
  <si>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</si>
  <si>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</si>
  <si>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</si>
  <si>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</si>
  <si>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</si>
  <si>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</si>
  <si>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</si>
  <si>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</si>
  <si>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</si>
  <si>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</si>
  <si>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</si>
  <si>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</si>
  <si>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</si>
  <si>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</si>
  <si>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</si>
  <si>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</si>
  <si>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</si>
  <si>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</si>
  <si>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</si>
  <si>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</si>
  <si>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</si>
  <si>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</si>
  <si>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</si>
  <si>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</si>
  <si>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</si>
  <si>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</si>
  <si>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</si>
  <si>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</si>
  <si>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</si>
  <si>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</si>
  <si>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</si>
  <si>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</si>
  <si>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</si>
  <si>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</si>
  <si>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</si>
  <si>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</si>
  <si>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</si>
  <si>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</si>
  <si>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</si>
  <si>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</si>
  <si>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</si>
  <si>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</si>
  <si>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</si>
  <si>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</si>
  <si>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</si>
  <si>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</si>
  <si>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</si>
  <si>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</si>
  <si>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</si>
  <si>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</si>
  <si>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</si>
  <si>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</si>
  <si>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</si>
  <si>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</si>
  <si>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</si>
  <si>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</si>
  <si>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</si>
  <si>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</si>
  <si>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</si>
  <si>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</si>
  <si>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</si>
  <si>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</si>
  <si>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</si>
  <si>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</si>
  <si>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</si>
  <si>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</si>
  <si>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</si>
  <si>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</si>
  <si>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</si>
  <si>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</si>
  <si>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</si>
  <si>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</si>
  <si>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</si>
  <si>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</si>
  <si>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</si>
  <si>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</si>
  <si>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</si>
  <si>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</si>
  <si>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</si>
  <si>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</si>
  <si>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</si>
  <si>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</si>
  <si>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</si>
  <si>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</si>
  <si>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</si>
  <si>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</si>
  <si>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</si>
  <si>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</si>
  <si>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</si>
  <si>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</si>
  <si>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</si>
  <si>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</si>
  <si>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</si>
  <si>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</si>
  <si>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</si>
  <si>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</si>
  <si>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</si>
  <si>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</si>
  <si>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</si>
  <si>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</si>
  <si>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</si>
  <si>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</si>
  <si>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</si>
  <si>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</si>
  <si>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</si>
  <si>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</si>
  <si>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</si>
  <si>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</si>
  <si>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</si>
  <si>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</si>
  <si>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</si>
  <si>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</si>
  <si>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</si>
  <si>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</si>
  <si>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</si>
  <si>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</si>
  <si>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</si>
  <si>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</si>
  <si>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</si>
  <si>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</si>
  <si>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</si>
  <si>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</si>
  <si>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</si>
  <si>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</si>
  <si>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</si>
  <si>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</si>
  <si>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</si>
  <si>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</si>
  <si>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</si>
  <si>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</si>
  <si>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</si>
  <si>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</si>
  <si>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</si>
  <si>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</si>
  <si>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</si>
  <si>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</si>
  <si>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</si>
  <si>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</si>
  <si>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</si>
  <si>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</si>
  <si>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</si>
  <si>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</si>
  <si>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</si>
  <si>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</si>
  <si>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</si>
  <si>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</si>
  <si>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</si>
  <si>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</si>
  <si>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</si>
  <si>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</si>
  <si>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</si>
  <si>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</si>
  <si>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</si>
  <si>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</si>
  <si>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</si>
  <si>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</si>
  <si>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</si>
  <si>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</si>
  <si>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</si>
  <si>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</si>
  <si>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</si>
  <si>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</si>
  <si>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</si>
  <si>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</si>
  <si>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</si>
  <si>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</si>
  <si>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</si>
  <si>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</si>
  <si>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</si>
  <si>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</si>
  <si>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</si>
  <si>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</si>
  <si>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</si>
  <si>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</si>
  <si>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</si>
  <si>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</si>
  <si>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</si>
  <si>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</si>
  <si>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</si>
  <si>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</si>
  <si>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</si>
  <si>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</si>
  <si>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</si>
  <si>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</si>
  <si>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</si>
  <si>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</si>
  <si>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</si>
  <si>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</si>
  <si>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</si>
  <si>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</si>
  <si>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</si>
  <si>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</si>
  <si>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</si>
  <si>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</si>
  <si>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</si>
  <si>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</si>
  <si>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</si>
  <si>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</si>
  <si>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</si>
  <si>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</si>
  <si>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</si>
  <si>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</si>
  <si>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</si>
  <si>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</si>
  <si>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</si>
  <si>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</si>
  <si>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</si>
  <si>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</si>
  <si>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</si>
  <si>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</si>
  <si>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</si>
  <si>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</si>
  <si>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</si>
  <si>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</si>
  <si>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</si>
  <si>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</si>
  <si>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</si>
  <si>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</si>
  <si>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</si>
  <si>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</si>
  <si>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</si>
  <si>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</si>
  <si>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</si>
  <si>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</si>
  <si>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</si>
  <si>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</si>
  <si>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</si>
  <si>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</si>
  <si>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</si>
  <si>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</si>
  <si>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</si>
  <si>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</si>
  <si>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</si>
  <si>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</si>
  <si>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</si>
  <si>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</si>
  <si>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</si>
  <si>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</si>
  <si>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</si>
  <si>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</si>
  <si>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</si>
  <si>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</si>
  <si>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</si>
  <si>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</si>
  <si>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</si>
  <si>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</si>
  <si>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</si>
  <si>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</si>
  <si>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</si>
  <si>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</si>
  <si>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</si>
  <si>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</si>
  <si>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</si>
  <si>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</si>
  <si>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</si>
  <si>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</si>
  <si>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</si>
  <si>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</si>
  <si>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</si>
  <si>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</si>
  <si>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</si>
  <si>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</si>
  <si>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</si>
  <si>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</si>
  <si>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</si>
  <si>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</si>
  <si>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</si>
  <si>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</si>
  <si>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</si>
  <si>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</si>
  <si>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</si>
  <si>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</si>
  <si>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</si>
  <si>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</si>
  <si>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</si>
  <si>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</si>
  <si>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</si>
  <si>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</si>
  <si>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</si>
  <si>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</si>
  <si>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</si>
  <si>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</si>
  <si>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</si>
  <si>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</si>
  <si>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</si>
  <si>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</si>
  <si>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</si>
  <si>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</si>
  <si>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</si>
  <si>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</si>
  <si>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</si>
  <si>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</si>
  <si>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</si>
  <si>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</si>
  <si>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</si>
  <si>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</si>
  <si>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</si>
  <si>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</si>
  <si>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</si>
  <si>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</si>
  <si>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</si>
  <si>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</si>
  <si>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</si>
  <si>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</si>
  <si>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</si>
  <si>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</si>
  <si>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</si>
  <si>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</si>
  <si>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</si>
  <si>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</si>
  <si>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</si>
  <si>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</si>
  <si>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</si>
  <si>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</si>
  <si>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</si>
  <si>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</si>
  <si>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</si>
  <si>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</si>
  <si>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</si>
  <si>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</si>
  <si>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</si>
  <si>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</si>
  <si>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</si>
  <si>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</si>
  <si>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</si>
  <si>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</si>
  <si>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</si>
  <si>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</si>
  <si>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</si>
  <si>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</si>
  <si>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</si>
  <si>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</si>
  <si>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</si>
  <si>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</si>
  <si>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</si>
  <si>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</si>
  <si>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</si>
  <si>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</si>
  <si>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</si>
  <si>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</si>
  <si>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</si>
  <si>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</si>
  <si>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</si>
  <si>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</si>
  <si>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</si>
  <si>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</si>
  <si>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</si>
  <si>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</si>
  <si>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</si>
  <si>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</si>
  <si>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</si>
  <si>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</si>
  <si>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</si>
  <si>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</si>
  <si>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</si>
  <si>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</si>
  <si>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</si>
  <si>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</si>
  <si>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</si>
  <si>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</si>
  <si>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</si>
  <si>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</si>
  <si>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</si>
  <si>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</si>
  <si>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</si>
  <si>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</si>
  <si>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</si>
  <si>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</si>
  <si>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</si>
  <si>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</si>
  <si>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</si>
  <si>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</si>
  <si>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</si>
  <si>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</si>
  <si>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</si>
  <si>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</si>
  <si>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</si>
  <si>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</si>
  <si>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</si>
  <si>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</si>
  <si>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</si>
  <si>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</si>
  <si>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</si>
  <si>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</si>
  <si>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</si>
  <si>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</si>
  <si>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</si>
  <si>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</si>
  <si>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</si>
  <si>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</si>
  <si>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</si>
  <si>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</si>
  <si>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</si>
  <si>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</si>
  <si>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</si>
  <si>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</si>
  <si>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</si>
  <si>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</si>
  <si>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</si>
  <si>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</si>
  <si>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</si>
  <si>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</si>
  <si>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</si>
  <si>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</si>
  <si>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</si>
  <si>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</si>
  <si>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</si>
  <si>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</si>
  <si>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</si>
  <si>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</si>
  <si>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</si>
  <si>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</si>
  <si>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</si>
  <si>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</si>
  <si>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</si>
  <si>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</si>
  <si>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</si>
  <si>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</si>
  <si>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</si>
  <si>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</si>
  <si>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</si>
  <si>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</si>
  <si>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</si>
  <si>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</si>
  <si>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</si>
  <si>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</si>
  <si>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</si>
  <si>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</si>
  <si>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</si>
  <si>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</si>
  <si>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</si>
  <si>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</si>
  <si>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</si>
  <si>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</si>
  <si>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</si>
  <si>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</si>
  <si>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</si>
  <si>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</si>
  <si>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</si>
  <si>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</si>
  <si>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</si>
  <si>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</si>
  <si>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</si>
  <si>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</si>
  <si>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</si>
  <si>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</si>
  <si>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</si>
  <si>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</si>
  <si>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</si>
  <si>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</si>
  <si>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</si>
  <si>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</si>
  <si>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</si>
  <si>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</si>
  <si>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</si>
  <si>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</si>
  <si>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</si>
  <si>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</si>
  <si>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</si>
  <si>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</si>
  <si>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</si>
  <si>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</si>
  <si>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</si>
  <si>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</si>
  <si>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</si>
  <si>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</si>
  <si>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</si>
  <si>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</si>
  <si>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</si>
  <si>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</si>
  <si>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</si>
  <si>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</si>
  <si>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</si>
  <si>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</si>
  <si>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</si>
  <si>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</si>
  <si>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</si>
  <si>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</si>
  <si>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</si>
  <si>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</si>
  <si>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</si>
  <si>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</si>
  <si>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</si>
  <si>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</si>
  <si>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</si>
  <si>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</si>
  <si>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</si>
  <si>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</si>
  <si>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</si>
  <si>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</si>
  <si>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</si>
  <si>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</si>
  <si>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</si>
  <si>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</si>
  <si>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</si>
  <si>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</si>
  <si>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</si>
  <si>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</si>
  <si>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</si>
  <si>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</si>
  <si>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</si>
  <si>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</si>
  <si>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</si>
  <si>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</si>
  <si>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</si>
  <si>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</si>
  <si>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</si>
  <si>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</si>
  <si>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</si>
  <si>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</si>
  <si>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</si>
  <si>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</si>
  <si>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</si>
  <si>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</si>
  <si>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</si>
  <si>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</si>
  <si>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</si>
  <si>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</si>
  <si>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</si>
  <si>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</si>
  <si>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</si>
  <si>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</si>
  <si>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</si>
  <si>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</si>
  <si>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</si>
  <si>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</si>
  <si>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</si>
  <si>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</si>
  <si>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</si>
  <si>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</si>
  <si>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</si>
  <si>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</si>
  <si>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</si>
  <si>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</si>
  <si>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</si>
  <si>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</si>
  <si>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</si>
  <si>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</si>
  <si>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</si>
  <si>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</si>
  <si>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</si>
  <si>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</si>
  <si>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</si>
  <si>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</si>
  <si>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</si>
  <si>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</si>
  <si>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</si>
  <si>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</si>
  <si>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</si>
  <si>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</si>
  <si>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</si>
  <si>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</si>
  <si>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</si>
  <si>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</si>
  <si>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</si>
  <si>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</si>
  <si>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</si>
  <si>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</si>
  <si>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</si>
  <si>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</si>
  <si>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</si>
  <si>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</si>
  <si>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</si>
  <si>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</si>
  <si>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</si>
  <si>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</si>
  <si>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</si>
  <si>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</si>
  <si>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</si>
  <si>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</si>
  <si>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</si>
  <si>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</si>
  <si>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</si>
  <si>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</si>
  <si>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</si>
  <si>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</si>
  <si>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</si>
  <si>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</si>
  <si>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</si>
  <si>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</si>
  <si>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</si>
  <si>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</si>
  <si>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</si>
  <si>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</si>
  <si>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</si>
  <si>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</si>
  <si>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</si>
  <si>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</si>
  <si>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</si>
  <si>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</si>
  <si>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</si>
  <si>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</si>
  <si>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</si>
  <si>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</si>
  <si>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</si>
  <si>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</si>
  <si>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</si>
  <si>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</si>
  <si>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</si>
  <si>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</si>
  <si>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</si>
  <si>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</si>
  <si>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</si>
  <si>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</si>
  <si>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</si>
  <si>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</si>
  <si>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</si>
  <si>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</si>
  <si>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</si>
  <si>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</si>
  <si>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</si>
  <si>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</si>
  <si>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</si>
  <si>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</si>
  <si>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</si>
  <si>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</si>
  <si>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</si>
  <si>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</si>
  <si>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</si>
  <si>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</si>
  <si>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</si>
  <si>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</si>
  <si>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</si>
  <si>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</si>
  <si>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</si>
  <si>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</si>
  <si>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</si>
  <si>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</si>
  <si>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</si>
  <si>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</si>
  <si>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</si>
  <si>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</si>
  <si>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</si>
  <si>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</si>
  <si>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</si>
  <si>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</si>
  <si>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</si>
  <si>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</si>
  <si>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</si>
  <si>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</si>
  <si>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</si>
  <si>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</si>
  <si>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</si>
  <si>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</si>
  <si>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</si>
  <si>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</si>
  <si>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</si>
  <si>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</si>
  <si>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</si>
  <si>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</si>
  <si>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</si>
  <si>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</si>
  <si>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</si>
  <si>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</si>
  <si>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</si>
  <si>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</si>
  <si>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</si>
  <si>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</si>
  <si>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</si>
  <si>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</si>
  <si>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</si>
  <si>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</si>
  <si>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</si>
  <si>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</si>
  <si>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</si>
  <si>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</si>
  <si>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</si>
  <si>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</si>
  <si>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</si>
  <si>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</si>
  <si>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</si>
  <si>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</si>
  <si>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</si>
  <si>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</si>
  <si>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</si>
  <si>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</si>
  <si>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</si>
  <si>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</si>
  <si>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</si>
  <si>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</si>
  <si>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</si>
  <si>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</si>
  <si>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</si>
  <si>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</si>
  <si>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</si>
  <si>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</si>
  <si>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</si>
  <si>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</si>
  <si>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</si>
  <si>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</si>
  <si>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</si>
  <si>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</si>
  <si>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</si>
  <si>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</si>
  <si>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</si>
  <si>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</si>
  <si>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</si>
  <si>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</si>
  <si>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</si>
  <si>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</si>
  <si>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</si>
  <si>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</si>
  <si>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</si>
  <si>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</si>
  <si>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</si>
  <si>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</si>
  <si>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</si>
  <si>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</si>
  <si>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</si>
  <si>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</si>
  <si>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</si>
  <si>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</si>
  <si>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</si>
  <si>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</si>
  <si>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</si>
  <si>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</si>
  <si>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</si>
  <si>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</si>
  <si>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</si>
  <si>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</si>
  <si>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</si>
  <si>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</si>
  <si>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</si>
  <si>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</si>
  <si>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</si>
  <si>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</si>
  <si>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</si>
  <si>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</si>
  <si>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</si>
  <si>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</si>
  <si>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</si>
  <si>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</si>
  <si>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</si>
  <si>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</si>
  <si>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</si>
  <si>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</si>
  <si>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</si>
  <si>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</si>
  <si>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</si>
  <si>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</si>
  <si>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</si>
  <si>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</si>
  <si>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</si>
  <si>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</si>
  <si>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</si>
  <si>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</si>
  <si>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</si>
  <si>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</si>
  <si>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</si>
  <si>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</si>
  <si>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</si>
  <si>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</si>
  <si>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</si>
  <si>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</si>
  <si>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</si>
  <si>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</si>
  <si>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</si>
  <si>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</si>
  <si>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</si>
  <si>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</si>
  <si>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</si>
  <si>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</si>
  <si>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</si>
  <si>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</si>
  <si>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</si>
  <si>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</si>
  <si>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</si>
  <si>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</si>
  <si>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</si>
  <si>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</si>
  <si>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</si>
  <si>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</si>
  <si>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</si>
  <si>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</si>
  <si>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</si>
  <si>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</si>
  <si>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</si>
  <si>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</si>
  <si>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</si>
  <si>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</si>
  <si>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</si>
  <si>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</si>
  <si>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</si>
  <si>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</si>
  <si>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</si>
  <si>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</si>
  <si>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</si>
  <si>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</si>
  <si>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</si>
  <si>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</si>
  <si>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</si>
  <si>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</si>
  <si>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</si>
  <si>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</si>
  <si>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</si>
  <si>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</si>
  <si>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</si>
  <si>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</si>
  <si>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</si>
  <si>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</si>
  <si>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</si>
  <si>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</si>
  <si>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</si>
  <si>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</si>
  <si>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</si>
  <si>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</si>
  <si>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</si>
  <si>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</si>
  <si>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</si>
  <si>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</si>
  <si>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</si>
  <si>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</si>
  <si>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</si>
  <si>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</si>
  <si>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</si>
  <si>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</si>
  <si>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</si>
  <si>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</si>
  <si>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</si>
  <si>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</si>
  <si>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</si>
  <si>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</si>
  <si>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</si>
  <si>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</si>
  <si>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</si>
  <si>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</si>
  <si>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</si>
  <si>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</si>
  <si>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</si>
  <si>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</si>
  <si>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</si>
  <si>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</si>
  <si>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</si>
  <si>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</si>
  <si>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</si>
  <si>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</si>
  <si>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</si>
  <si>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</si>
  <si>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</si>
  <si>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</si>
  <si>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</si>
  <si>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</si>
  <si>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</si>
  <si>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</si>
  <si>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</si>
  <si>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</si>
  <si>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</si>
  <si>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</si>
  <si>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</si>
  <si>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</si>
  <si>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</si>
  <si>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</si>
  <si>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</si>
  <si>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</si>
  <si>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</si>
  <si>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</si>
  <si>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</si>
  <si>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</si>
  <si>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</si>
  <si>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</si>
  <si>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</si>
  <si>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</si>
  <si>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</si>
  <si>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</si>
  <si>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</si>
  <si>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</si>
  <si>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</si>
  <si>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</si>
  <si>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</si>
  <si>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</si>
  <si>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</si>
  <si>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</si>
  <si>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</si>
  <si>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</si>
  <si>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</si>
  <si>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</si>
  <si>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</si>
  <si>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</si>
  <si>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</si>
  <si>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</si>
  <si>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</si>
  <si>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</si>
  <si>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</si>
  <si>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</si>
  <si>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</si>
  <si>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</si>
  <si>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</si>
  <si>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</si>
  <si>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</si>
  <si>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</si>
  <si>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</si>
  <si>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</si>
  <si>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</si>
  <si>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</si>
  <si>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</si>
  <si>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</si>
  <si>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</si>
  <si>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</si>
  <si>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</si>
  <si>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</si>
  <si>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</si>
  <si>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</si>
  <si>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</si>
  <si>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</si>
  <si>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</si>
  <si>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</si>
  <si>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</si>
  <si>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</si>
  <si>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</si>
  <si>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</si>
  <si>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</si>
  <si>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</si>
  <si>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</si>
  <si>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</si>
  <si>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</si>
  <si>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</si>
  <si>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</si>
  <si>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</si>
  <si>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</si>
  <si>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</si>
  <si>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</si>
  <si>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</si>
  <si>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</si>
  <si>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</si>
  <si>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</si>
  <si>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</si>
  <si>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</si>
  <si>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</si>
  <si>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</si>
  <si>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</si>
  <si>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</si>
  <si>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</si>
  <si>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</si>
  <si>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</si>
  <si>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</si>
  <si>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</si>
  <si>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</si>
  <si>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</si>
  <si>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</si>
  <si>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</si>
  <si>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</si>
  <si>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</si>
  <si>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</si>
  <si>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</si>
  <si>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</si>
  <si>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</si>
  <si>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</si>
  <si>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</si>
  <si>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</si>
  <si>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</si>
  <si>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</si>
  <si>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</si>
  <si>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</si>
  <si>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</si>
  <si>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</si>
  <si>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</si>
  <si>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</si>
  <si>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</si>
  <si>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</si>
  <si>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</si>
  <si>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</si>
  <si>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</si>
  <si>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</si>
  <si>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</si>
  <si>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</si>
  <si>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</si>
  <si>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</si>
  <si>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</si>
  <si>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</si>
  <si>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</si>
  <si>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</si>
  <si>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</si>
  <si>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</si>
  <si>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</si>
  <si>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</si>
  <si>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</si>
  <si>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</si>
  <si>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</si>
  <si>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</si>
  <si>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</si>
  <si>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</si>
  <si>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</si>
  <si>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</si>
  <si>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</si>
  <si>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</si>
  <si>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</si>
  <si>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</si>
  <si>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</si>
  <si>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</si>
  <si>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</si>
  <si>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</si>
  <si>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</si>
  <si>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</si>
  <si>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</si>
  <si>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</si>
  <si>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</si>
  <si>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</si>
  <si>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</si>
  <si>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</si>
  <si>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</si>
  <si>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</si>
  <si>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</si>
  <si>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</si>
  <si>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</si>
  <si>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</si>
  <si>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</si>
  <si>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</si>
  <si>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</si>
  <si>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</si>
  <si>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</si>
  <si>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</si>
  <si>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</si>
  <si>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</si>
  <si>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</si>
  <si>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</si>
  <si>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</si>
  <si>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</si>
  <si>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</si>
  <si>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</si>
  <si>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</si>
  <si>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</si>
  <si>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</si>
  <si>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</si>
  <si>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</si>
  <si>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</si>
  <si>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</si>
  <si>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</si>
  <si>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</si>
  <si>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</si>
  <si>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</si>
  <si>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</si>
  <si>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</si>
  <si>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</si>
  <si>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</si>
  <si>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</si>
  <si>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</si>
  <si>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</si>
  <si>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</si>
  <si>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</si>
  <si>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</si>
  <si>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</si>
  <si>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</si>
  <si>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</si>
  <si>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</si>
  <si>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</si>
  <si>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</si>
  <si>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</si>
  <si>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</si>
  <si>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</si>
  <si>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</si>
  <si>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</si>
  <si>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</si>
  <si>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</si>
  <si>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</si>
  <si>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</si>
  <si>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</si>
  <si>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</si>
  <si>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</si>
  <si>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</si>
  <si>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</si>
  <si>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</si>
  <si>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</si>
  <si>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</si>
  <si>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</si>
  <si>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</si>
  <si>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</si>
  <si>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</si>
  <si>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</si>
  <si>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</si>
  <si>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</si>
  <si>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</si>
  <si>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</si>
  <si>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</si>
  <si>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</si>
  <si>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</si>
  <si>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</si>
  <si>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</si>
  <si>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</si>
  <si>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</si>
  <si>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</si>
  <si>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</si>
  <si>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</si>
  <si>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</si>
  <si>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</si>
  <si>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</si>
  <si>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</si>
  <si>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</si>
  <si>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</si>
  <si>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</si>
  <si>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</si>
  <si>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</si>
  <si>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</si>
  <si>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</si>
  <si>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</si>
  <si>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</si>
  <si>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</si>
  <si>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</si>
  <si>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</si>
  <si>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</si>
  <si>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</si>
  <si>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</si>
  <si>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</si>
  <si>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</si>
  <si>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</si>
  <si>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</si>
  <si>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</si>
  <si>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</si>
  <si>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</si>
  <si>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</si>
  <si>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</si>
  <si>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</si>
  <si>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</si>
  <si>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</si>
  <si>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</si>
  <si>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</si>
  <si>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</si>
  <si>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</si>
  <si>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</si>
  <si>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</si>
  <si>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</si>
  <si>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</si>
  <si>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</si>
  <si>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</si>
  <si>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</si>
  <si>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</si>
  <si>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</si>
  <si>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</si>
  <si>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</si>
  <si>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</si>
  <si>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</si>
  <si>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</si>
  <si>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</si>
  <si>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</si>
  <si>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</si>
  <si>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</si>
  <si>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</si>
  <si>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</si>
  <si>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</si>
  <si>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</si>
  <si>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</si>
  <si>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</si>
  <si>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</si>
  <si>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</si>
  <si>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</si>
  <si>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</si>
  <si>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</si>
  <si>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</si>
  <si>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</si>
  <si>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</si>
  <si>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</si>
  <si>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</si>
  <si>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</si>
  <si>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</si>
  <si>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</si>
  <si>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</si>
  <si>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</si>
  <si>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</si>
  <si>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</si>
  <si>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</si>
  <si>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</si>
  <si>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</si>
  <si>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</si>
  <si>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</si>
  <si>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</si>
  <si>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</si>
  <si>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</si>
  <si>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</si>
  <si>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</si>
  <si>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</si>
  <si>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</si>
  <si>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</si>
  <si>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</si>
  <si>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</si>
  <si>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</si>
  <si>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</si>
  <si>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</si>
  <si>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</si>
  <si>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</si>
  <si>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</si>
  <si>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</si>
  <si>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</si>
  <si>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</si>
  <si>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</si>
  <si>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</si>
  <si>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</si>
  <si>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</si>
  <si>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</si>
  <si>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</si>
  <si>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</si>
  <si>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</si>
  <si>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</si>
  <si>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</si>
  <si>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</si>
  <si>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</si>
  <si>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</si>
  <si>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</si>
  <si>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</si>
  <si>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</si>
  <si>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</si>
  <si>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</si>
  <si>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</si>
  <si>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</si>
  <si>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</si>
  <si>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</si>
  <si>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</si>
  <si>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</si>
  <si>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</si>
  <si>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</si>
  <si>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</si>
  <si>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</si>
  <si>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</si>
  <si>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</si>
  <si>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</si>
  <si>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</si>
  <si>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</si>
  <si>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</si>
  <si>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</si>
  <si>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</si>
  <si>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</si>
  <si>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</si>
  <si>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</si>
  <si>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</si>
  <si>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</si>
  <si>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</si>
  <si>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</si>
  <si>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</si>
  <si>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</si>
  <si>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</si>
  <si>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</si>
  <si>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</si>
  <si>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</si>
  <si>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</si>
  <si>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</si>
  <si>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</si>
  <si>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</si>
  <si>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</si>
  <si>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</si>
  <si>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</si>
  <si>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</si>
  <si>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</si>
  <si>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</si>
  <si>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</si>
  <si>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</si>
  <si>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</si>
  <si>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</si>
  <si>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</si>
  <si>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</si>
  <si>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</si>
  <si>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</si>
  <si>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</si>
  <si>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</si>
  <si>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</si>
  <si>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</si>
  <si>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</si>
  <si>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</si>
  <si>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</si>
  <si>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</si>
  <si>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</si>
  <si>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</si>
  <si>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</si>
  <si>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</si>
  <si>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</si>
  <si>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</si>
  <si>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</si>
  <si>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</si>
  <si>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</si>
  <si>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</si>
  <si>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</si>
  <si>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</si>
  <si>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</si>
  <si>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</si>
  <si>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</si>
  <si>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</si>
  <si>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</si>
  <si>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</si>
  <si>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</si>
  <si>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</si>
  <si>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</si>
  <si>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</si>
  <si>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</si>
  <si>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</si>
  <si>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</si>
  <si>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</si>
  <si>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</si>
  <si>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</si>
  <si>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</si>
  <si>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</si>
  <si>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</si>
  <si>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</si>
  <si>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</si>
  <si>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</si>
  <si>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</si>
  <si>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</si>
  <si>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</si>
  <si>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</si>
  <si>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</si>
  <si>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</si>
  <si>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</si>
  <si>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</si>
  <si>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</si>
  <si>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</si>
  <si>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</si>
  <si>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</si>
  <si>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</si>
  <si>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</si>
  <si>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</si>
  <si>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</si>
  <si>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</si>
  <si>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</si>
  <si>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</si>
  <si>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</si>
  <si>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</si>
  <si>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</si>
  <si>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</si>
  <si>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</si>
  <si>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</si>
  <si>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</si>
  <si>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</si>
  <si>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</si>
  <si>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</si>
  <si>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</si>
  <si>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</si>
  <si>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</si>
  <si>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</si>
  <si>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</si>
  <si>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</si>
  <si>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</si>
  <si>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</si>
  <si>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</si>
  <si>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</si>
  <si>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</si>
  <si>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</si>
  <si>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</si>
  <si>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</si>
  <si>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</si>
  <si>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</si>
  <si>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</si>
  <si>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</si>
  <si>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</si>
  <si>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</si>
  <si>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</si>
  <si>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</si>
  <si>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</si>
  <si>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</si>
  <si>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</si>
  <si>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</si>
  <si>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</si>
  <si>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</si>
  <si>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</si>
  <si>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</si>
  <si>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</si>
  <si>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</si>
  <si>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</si>
  <si>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</si>
  <si>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</si>
  <si>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</si>
  <si>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</si>
  <si>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</si>
  <si>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</si>
  <si>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</si>
  <si>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</si>
  <si>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</si>
  <si>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</si>
  <si>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</si>
  <si>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</si>
  <si>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</si>
  <si>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</si>
  <si>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</si>
  <si>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</si>
  <si>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</si>
  <si>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</si>
  <si>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</si>
  <si>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</si>
  <si>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</si>
  <si>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</si>
  <si>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</si>
  <si>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</si>
  <si>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</si>
  <si>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</si>
  <si>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</si>
  <si>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</si>
  <si>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</si>
  <si>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</si>
  <si>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</si>
  <si>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</si>
  <si>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</si>
  <si>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</si>
  <si>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</si>
  <si>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</si>
  <si>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</si>
  <si>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</si>
  <si>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</si>
  <si>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</si>
  <si>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</si>
  <si>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</si>
  <si>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</si>
  <si>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</si>
  <si>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</si>
  <si>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</si>
  <si>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</si>
  <si>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</si>
  <si>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</si>
  <si>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</si>
  <si>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</si>
  <si>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</si>
  <si>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</si>
  <si>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</si>
  <si>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</si>
  <si>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</si>
  <si>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</si>
  <si>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</si>
  <si>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</si>
  <si>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</si>
  <si>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</si>
  <si>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</si>
  <si>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</si>
  <si>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</si>
  <si>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</si>
  <si>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</si>
  <si>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</si>
  <si>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</si>
  <si>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</si>
  <si>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</si>
  <si>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</si>
  <si>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</si>
  <si>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</si>
  <si>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</si>
  <si>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</si>
  <si>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</si>
  <si>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</si>
  <si>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</si>
  <si>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</si>
  <si>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</si>
  <si>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</si>
  <si>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</si>
  <si>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</si>
  <si>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</si>
  <si>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</si>
  <si>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</si>
  <si>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</si>
  <si>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</si>
  <si>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</si>
  <si>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</si>
  <si>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</si>
  <si>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</si>
  <si>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</si>
  <si>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</si>
  <si>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</si>
  <si>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</si>
  <si>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</si>
  <si>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</si>
  <si>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</si>
  <si>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</si>
  <si>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</si>
  <si>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</si>
  <si>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</si>
  <si>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</si>
  <si>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</si>
  <si>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</si>
  <si>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</si>
  <si>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</si>
  <si>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</si>
  <si>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</si>
  <si>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</si>
  <si>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</si>
  <si>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</si>
  <si>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</si>
  <si>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</si>
  <si>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</si>
  <si>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</si>
  <si>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</si>
  <si>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</si>
  <si>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</si>
  <si>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</si>
  <si>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</si>
  <si>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</si>
  <si>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</si>
  <si>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</si>
  <si>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</si>
  <si>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</si>
  <si>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</si>
  <si>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</si>
  <si>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</si>
  <si>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</si>
  <si>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</si>
  <si>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</si>
  <si>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</si>
  <si>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</si>
  <si>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</si>
  <si>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</si>
  <si>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</si>
  <si>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</si>
  <si>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</si>
  <si>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</si>
  <si>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</si>
  <si>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</si>
  <si>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</si>
  <si>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</si>
  <si>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</si>
  <si>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</si>
  <si>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</si>
  <si>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</si>
  <si>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</si>
  <si>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</si>
  <si>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</si>
  <si>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</si>
  <si>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</si>
  <si>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</si>
  <si>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</si>
  <si>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</si>
  <si>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</si>
  <si>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</si>
  <si>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</si>
  <si>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</si>
  <si>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</si>
  <si>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</si>
  <si>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</si>
  <si>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</si>
  <si>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</si>
  <si>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</si>
  <si>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</si>
  <si>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</si>
  <si>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</si>
  <si>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</si>
  <si>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</si>
  <si>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</si>
  <si>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</si>
  <si>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</si>
  <si>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</si>
  <si>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</si>
  <si>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</si>
  <si>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</si>
  <si>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</si>
  <si>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</si>
  <si>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</si>
  <si>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</si>
  <si>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</si>
  <si>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</si>
  <si>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</si>
  <si>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</si>
  <si>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</si>
  <si>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</si>
  <si>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</si>
  <si>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</si>
  <si>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</si>
  <si>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</si>
  <si>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</si>
  <si>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</si>
  <si>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</si>
  <si>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</si>
  <si>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</si>
  <si>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</si>
  <si>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</si>
  <si>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</si>
  <si>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</si>
  <si>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</si>
  <si>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</si>
  <si>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</si>
  <si>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</si>
  <si>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</si>
  <si>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</si>
  <si>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</si>
  <si>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</si>
  <si>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</si>
  <si>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</si>
  <si>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</si>
  <si>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</si>
  <si>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</si>
  <si>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</si>
  <si>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</si>
  <si>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</si>
  <si>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</si>
  <si>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</si>
  <si>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</si>
  <si>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</si>
  <si>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</si>
  <si>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</si>
  <si>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</si>
  <si>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</si>
  <si>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</si>
  <si>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</si>
  <si>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</si>
  <si>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</si>
  <si>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</si>
  <si>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</si>
  <si>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</si>
  <si>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</si>
  <si>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</si>
  <si>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</si>
  <si>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</si>
  <si>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</si>
  <si>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</si>
  <si>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</si>
  <si>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</si>
  <si>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</si>
  <si>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</si>
  <si>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</si>
  <si>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</si>
  <si>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</si>
  <si>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</si>
  <si>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</si>
  <si>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</si>
  <si>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</si>
  <si>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</si>
  <si>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</si>
  <si>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</si>
  <si>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</si>
  <si>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</si>
  <si>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</si>
  <si>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</si>
  <si>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</si>
  <si>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</si>
  <si>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</si>
  <si>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</si>
  <si>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</si>
  <si>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</si>
  <si>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</si>
  <si>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</si>
  <si>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</si>
  <si>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</si>
  <si>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</si>
  <si>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</si>
  <si>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</si>
  <si>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</si>
  <si>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</si>
  <si>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</si>
  <si>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</si>
  <si>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</si>
  <si>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</si>
  <si>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</si>
  <si>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</si>
  <si>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</si>
  <si>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</si>
  <si>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</si>
  <si>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</si>
  <si>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</si>
  <si>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</si>
  <si>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</si>
  <si>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</si>
  <si>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</si>
  <si>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</si>
  <si>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</si>
  <si>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</si>
  <si>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</si>
  <si>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</si>
  <si>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</si>
  <si>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</si>
  <si>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</si>
  <si>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</si>
  <si>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</si>
  <si>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</si>
  <si>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</si>
  <si>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</si>
  <si>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</si>
  <si>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</si>
  <si>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</si>
  <si>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</si>
  <si>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</si>
  <si>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</si>
  <si>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</si>
  <si>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</si>
  <si>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</si>
  <si>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</si>
  <si>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</si>
  <si>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</si>
  <si>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</si>
  <si>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</si>
  <si>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</si>
  <si>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</si>
  <si>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</si>
  <si>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</si>
  <si>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</si>
  <si>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</si>
  <si>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</si>
  <si>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</si>
  <si>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</si>
  <si>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</si>
  <si>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</si>
  <si>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</si>
  <si>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</si>
  <si>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</si>
  <si>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</si>
  <si>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</si>
  <si>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</si>
  <si>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</si>
  <si>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</si>
  <si>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</si>
  <si>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</si>
  <si>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</si>
  <si>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</si>
  <si>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</si>
  <si>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</si>
  <si>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</si>
  <si>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</si>
  <si>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</si>
  <si>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</si>
  <si>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</si>
  <si>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</si>
  <si>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</si>
  <si>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</si>
  <si>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</si>
  <si>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</si>
  <si>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</si>
  <si>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</si>
  <si>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</si>
  <si>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</si>
  <si>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</si>
  <si>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</si>
  <si>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</si>
  <si>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</si>
  <si>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</si>
  <si>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</si>
  <si>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</si>
  <si>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</si>
  <si>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</si>
  <si>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</si>
  <si>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</si>
  <si>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</si>
  <si>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</si>
  <si>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</si>
  <si>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</si>
  <si>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</si>
  <si>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</si>
  <si>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</si>
  <si>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</si>
  <si>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</si>
  <si>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</si>
  <si>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</si>
  <si>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</si>
  <si>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</si>
  <si>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</si>
  <si>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</si>
  <si>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</si>
  <si>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</si>
  <si>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</si>
  <si>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</si>
  <si>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</si>
  <si>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</si>
  <si>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</si>
  <si>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</si>
  <si>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</si>
  <si>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</si>
  <si>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</si>
  <si>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</si>
  <si>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</si>
  <si>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</si>
  <si>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</si>
  <si>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</si>
  <si>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</si>
  <si>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</si>
  <si>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</si>
  <si>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</si>
  <si>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</si>
  <si>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</si>
  <si>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</si>
  <si>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</si>
  <si>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</si>
  <si>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</si>
  <si>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</si>
  <si>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</si>
  <si>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</si>
  <si>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</si>
  <si>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</si>
  <si>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</si>
  <si>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</si>
  <si>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</si>
  <si>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</si>
  <si>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</si>
  <si>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</si>
  <si>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</si>
  <si>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</si>
  <si>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</si>
  <si>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</si>
  <si>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</si>
  <si>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</si>
  <si>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</si>
  <si>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</si>
  <si>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</si>
  <si>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</si>
  <si>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</si>
  <si>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</si>
  <si>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</si>
  <si>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</si>
  <si>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</si>
  <si>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</si>
  <si>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</si>
  <si>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</si>
  <si>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</si>
  <si>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</si>
  <si>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</si>
  <si>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</si>
  <si>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</si>
  <si>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</si>
  <si>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</si>
  <si>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</si>
  <si>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</si>
  <si>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</si>
  <si>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</si>
  <si>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</si>
  <si>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</si>
  <si>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</si>
  <si>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</si>
  <si>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</si>
  <si>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</si>
  <si>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</si>
  <si>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</si>
  <si>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</si>
  <si>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</si>
  <si>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</si>
  <si>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</si>
  <si>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</si>
  <si>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</si>
  <si>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</si>
  <si>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</si>
  <si>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</si>
  <si>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</si>
  <si>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</si>
  <si>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</si>
  <si>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</si>
  <si>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</si>
  <si>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</si>
  <si>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</si>
  <si>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</si>
  <si>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</si>
  <si>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</si>
  <si>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</si>
  <si>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</si>
  <si>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</si>
  <si>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</si>
  <si>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</si>
  <si>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</si>
  <si>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</si>
  <si>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</si>
  <si>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</si>
  <si>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</si>
  <si>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</si>
  <si>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</si>
  <si>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</si>
  <si>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</si>
  <si>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</si>
  <si>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</si>
  <si>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</si>
  <si>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</si>
  <si>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</si>
  <si>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</si>
  <si>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</si>
  <si>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</si>
  <si>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</si>
  <si>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</si>
  <si>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</si>
  <si>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</si>
  <si>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</si>
  <si>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</si>
  <si>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</si>
  <si>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</si>
  <si>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</si>
  <si>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</si>
  <si>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</si>
  <si>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</si>
  <si>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</si>
  <si>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</si>
  <si>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</si>
  <si>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</si>
  <si>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</si>
  <si>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</si>
  <si>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</si>
  <si>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</si>
  <si>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</si>
  <si>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</si>
  <si>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</si>
  <si>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</si>
  <si>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</si>
  <si>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</si>
  <si>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</si>
  <si>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</si>
  <si>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</si>
  <si>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</si>
  <si>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</si>
  <si>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</si>
  <si>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</si>
  <si>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</si>
  <si>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</si>
  <si>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</si>
  <si>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</si>
  <si>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</si>
  <si>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</si>
  <si>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</si>
  <si>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</si>
  <si>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</si>
  <si>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</si>
  <si>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</si>
  <si>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</si>
  <si>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</si>
  <si>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</si>
  <si>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</si>
  <si>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</si>
  <si>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</si>
  <si>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</si>
  <si>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</si>
  <si>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</si>
  <si>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</si>
  <si>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</si>
  <si>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</si>
  <si>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</si>
  <si>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</si>
  <si>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</si>
  <si>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</si>
  <si>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</si>
  <si>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</si>
  <si>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</si>
  <si>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</si>
  <si>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</si>
  <si>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</si>
  <si>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</si>
  <si>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</si>
  <si>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</si>
  <si>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</si>
  <si>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</si>
  <si>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</si>
  <si>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</si>
  <si>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</si>
  <si>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</si>
  <si>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</si>
  <si>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</si>
  <si>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</si>
  <si>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</si>
  <si>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</si>
  <si>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</si>
  <si>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</si>
  <si>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</si>
  <si>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</si>
  <si>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</si>
  <si>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</si>
  <si>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</si>
  <si>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</si>
  <si>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</si>
  <si>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</si>
  <si>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</si>
  <si>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</si>
  <si>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</si>
  <si>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</si>
  <si>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</si>
  <si>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</si>
  <si>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</si>
  <si>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</si>
  <si>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</si>
  <si>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</si>
  <si>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</si>
  <si>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</si>
  <si>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</si>
  <si>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</si>
  <si>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</si>
  <si>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</si>
  <si>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</si>
  <si>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</si>
  <si>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</si>
  <si>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</si>
  <si>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</si>
  <si>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</si>
  <si>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</si>
  <si>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</si>
  <si>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</si>
  <si>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</si>
  <si>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</si>
  <si>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</si>
  <si>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</si>
  <si>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</si>
  <si>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</si>
  <si>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</si>
  <si>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</si>
  <si>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</si>
  <si>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</si>
  <si>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</si>
  <si>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</si>
  <si>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</si>
  <si>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</si>
  <si>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</si>
  <si>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</si>
  <si>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</si>
  <si>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</si>
  <si>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</si>
  <si>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</si>
  <si>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</si>
  <si>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</si>
  <si>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</si>
  <si>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</si>
  <si>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</si>
  <si>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</si>
  <si>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</si>
  <si>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</si>
  <si>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</si>
  <si>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</si>
  <si>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</si>
  <si>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</si>
  <si>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</si>
  <si>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</si>
  <si>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</si>
  <si>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</si>
  <si>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</si>
  <si>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</si>
  <si>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</si>
  <si>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</si>
  <si>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</si>
  <si>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</si>
  <si>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</si>
  <si>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</si>
  <si>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</si>
  <si>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</si>
  <si>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</si>
  <si>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</si>
  <si>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</si>
  <si>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</si>
  <si>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</si>
  <si>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</si>
  <si>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</si>
  <si>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</si>
  <si>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</si>
  <si>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</si>
  <si>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</si>
  <si>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</si>
  <si>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</si>
  <si>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</si>
  <si>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</si>
  <si>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</si>
  <si>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</si>
  <si>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</si>
  <si>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</si>
  <si>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</si>
  <si>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</si>
  <si>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</si>
  <si>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</si>
  <si>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</si>
  <si>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</si>
  <si>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</si>
  <si>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</si>
  <si>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</si>
  <si>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</si>
  <si>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</si>
  <si>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</si>
  <si>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</si>
  <si>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</si>
  <si>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</si>
  <si>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</si>
  <si>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</si>
  <si>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</si>
  <si>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</si>
  <si>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</si>
  <si>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</si>
  <si>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</si>
  <si>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</si>
  <si>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</si>
  <si>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</si>
  <si>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</si>
  <si>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</si>
  <si>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</si>
  <si>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</si>
  <si>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</si>
  <si>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</si>
  <si>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</si>
  <si>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</si>
  <si>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</si>
  <si>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</si>
  <si>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</si>
  <si>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</si>
  <si>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</si>
  <si>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</si>
  <si>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</si>
  <si>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</si>
  <si>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</si>
  <si>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</si>
  <si>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</si>
  <si>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</si>
  <si>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</si>
  <si>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</si>
  <si>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</si>
  <si>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</si>
  <si>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</si>
  <si>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</si>
  <si>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</si>
  <si>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</si>
  <si>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</si>
  <si>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</si>
  <si>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</si>
  <si>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</si>
  <si>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</si>
  <si>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</si>
  <si>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</si>
  <si>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</si>
  <si>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</si>
  <si>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</si>
  <si>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</si>
  <si>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</si>
  <si>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</si>
  <si>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</si>
  <si>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</si>
  <si>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</si>
  <si>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</si>
  <si>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</si>
  <si>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</si>
  <si>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</si>
  <si>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</si>
  <si>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</si>
  <si>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</si>
  <si>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</si>
  <si>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</si>
  <si>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</si>
  <si>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</si>
  <si>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</si>
  <si>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</si>
  <si>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</si>
  <si>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</si>
  <si>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</si>
  <si>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</si>
  <si>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</si>
  <si>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</si>
  <si>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</si>
  <si>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</si>
  <si>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</si>
  <si>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</si>
  <si>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</si>
  <si>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</si>
  <si>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</si>
  <si>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</si>
  <si>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</si>
  <si>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</si>
  <si>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</si>
  <si>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</si>
  <si>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</si>
  <si>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</si>
  <si>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</si>
  <si>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</si>
  <si>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</si>
  <si>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</si>
  <si>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</si>
  <si>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</si>
  <si>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</si>
  <si>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</si>
  <si>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</si>
  <si>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</si>
  <si>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</si>
  <si>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</si>
  <si>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</si>
  <si>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</si>
  <si>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</si>
  <si>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</si>
  <si>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</si>
  <si>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</si>
  <si>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</si>
  <si>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</si>
  <si>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</si>
  <si>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</si>
  <si>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</si>
  <si>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</si>
  <si>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</si>
  <si>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</si>
  <si>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</si>
  <si>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</si>
  <si>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</si>
  <si>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</si>
  <si>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</si>
  <si>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</si>
  <si>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</si>
  <si>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</si>
  <si>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</si>
  <si>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</si>
  <si>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</si>
  <si>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</si>
  <si>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</si>
  <si>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</si>
  <si>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</si>
  <si>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</si>
  <si>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</si>
  <si>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</si>
  <si>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</si>
  <si>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</si>
  <si>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</si>
  <si>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</si>
  <si>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</si>
  <si>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</si>
  <si>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</si>
  <si>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</si>
  <si>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</si>
  <si>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</si>
  <si>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</si>
  <si>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</si>
  <si>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</si>
  <si>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</si>
  <si>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</si>
  <si>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</si>
  <si>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</si>
  <si>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</si>
  <si>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</si>
  <si>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</si>
  <si>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</si>
  <si>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</si>
  <si>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</si>
  <si>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</si>
  <si>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</si>
  <si>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</si>
  <si>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</si>
  <si>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</si>
  <si>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</si>
  <si>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</si>
  <si>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</si>
  <si>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</si>
  <si>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</si>
  <si>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</si>
  <si>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</si>
  <si>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</si>
  <si>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</si>
  <si>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</si>
  <si>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</si>
  <si>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</si>
  <si>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</si>
  <si>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</si>
  <si>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</si>
  <si>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</si>
  <si>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</si>
  <si>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</si>
  <si>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</si>
  <si>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</si>
  <si>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</si>
  <si>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</si>
  <si>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</si>
  <si>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</si>
  <si>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</si>
  <si>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</si>
  <si>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</si>
  <si>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</si>
  <si>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</si>
  <si>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</si>
  <si>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</si>
  <si>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</si>
  <si>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</si>
  <si>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</si>
  <si>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</si>
  <si>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</si>
  <si>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</si>
  <si>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</si>
  <si>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</si>
  <si>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</si>
  <si>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</si>
  <si>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</si>
  <si>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</si>
  <si>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</si>
  <si>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</si>
  <si>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</si>
  <si>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</si>
  <si>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</si>
  <si>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</si>
  <si>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</si>
  <si>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</si>
  <si>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</si>
  <si>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</si>
  <si>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</si>
  <si>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</si>
  <si>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</si>
  <si>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</si>
  <si>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</si>
  <si>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</si>
  <si>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</si>
  <si>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</si>
  <si>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</si>
  <si>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</si>
  <si>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</si>
  <si>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</si>
  <si>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</si>
  <si>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</si>
  <si>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</si>
  <si>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</si>
  <si>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</si>
  <si>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</si>
  <si>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</si>
  <si>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</si>
  <si>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</si>
  <si>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</si>
  <si>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</si>
  <si>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</si>
  <si>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</si>
  <si>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</si>
  <si>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</si>
  <si>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</si>
  <si>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</si>
  <si>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</si>
  <si>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</si>
  <si>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</si>
  <si>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</si>
  <si>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</si>
  <si>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</si>
  <si>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</si>
  <si>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</si>
  <si>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</si>
  <si>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</si>
  <si>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</si>
  <si>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</si>
  <si>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</si>
  <si>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</si>
  <si>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</si>
  <si>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</si>
  <si>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</si>
  <si>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</si>
  <si>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</si>
  <si>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</si>
  <si>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</si>
  <si>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</si>
  <si>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</si>
  <si>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</si>
  <si>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</si>
  <si>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</si>
  <si>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</si>
  <si>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</si>
  <si>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</si>
  <si>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</si>
  <si>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</si>
  <si>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</si>
  <si>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</si>
  <si>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</si>
  <si>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</si>
  <si>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</si>
  <si>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</si>
  <si>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</si>
  <si>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</si>
  <si>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</si>
  <si>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</si>
  <si>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</si>
  <si>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</si>
  <si>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</si>
  <si>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</si>
  <si>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</si>
  <si>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</si>
  <si>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</si>
  <si>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</si>
  <si>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</si>
  <si>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</si>
  <si>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</si>
  <si>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</si>
  <si>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</si>
  <si>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</si>
  <si>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</si>
  <si>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</si>
  <si>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</si>
  <si>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</si>
  <si>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</si>
  <si>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</si>
  <si>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</si>
  <si>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</si>
  <si>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</si>
  <si>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</si>
  <si>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</si>
  <si>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</si>
  <si>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</si>
  <si>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</si>
  <si>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</si>
  <si>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</si>
  <si>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</si>
  <si>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</si>
  <si>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</si>
  <si>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</si>
  <si>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</si>
  <si>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</si>
  <si>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</si>
  <si>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</si>
  <si>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</si>
  <si>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</si>
  <si>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</si>
  <si>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</si>
  <si>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</si>
  <si>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</si>
  <si>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</si>
  <si>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</si>
  <si>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</si>
  <si>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</si>
  <si>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</si>
  <si>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</si>
  <si>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</si>
  <si>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</si>
  <si>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</si>
  <si>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</si>
  <si>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</si>
  <si>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</si>
  <si>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</si>
  <si>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</si>
  <si>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</si>
  <si>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</si>
  <si>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</si>
  <si>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</si>
  <si>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</si>
  <si>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</si>
  <si>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</si>
  <si>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</si>
  <si>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</si>
  <si>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</si>
  <si>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</si>
  <si>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</si>
  <si>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</si>
  <si>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</si>
  <si>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</si>
  <si>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</si>
  <si>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</si>
  <si>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</si>
  <si>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</si>
  <si>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</si>
  <si>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</si>
  <si>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</si>
  <si>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</si>
  <si>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</si>
  <si>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</si>
  <si>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</si>
  <si>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</si>
  <si>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</si>
  <si>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</si>
  <si>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</si>
  <si>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</si>
  <si>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</si>
  <si>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</si>
  <si>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</si>
  <si>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</si>
  <si>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</si>
  <si>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</si>
  <si>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</si>
  <si>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</si>
  <si>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</si>
  <si>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</si>
  <si>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</si>
  <si>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</si>
  <si>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</si>
  <si>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</si>
  <si>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</si>
  <si>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</si>
  <si>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</si>
  <si>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</si>
  <si>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</si>
  <si>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</si>
  <si>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</si>
  <si>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</si>
  <si>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</si>
  <si>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</si>
  <si>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</si>
  <si>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</si>
  <si>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</si>
  <si>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</si>
  <si>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</si>
  <si>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</si>
  <si>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</si>
  <si>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</si>
  <si>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</si>
  <si>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</si>
  <si>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</si>
  <si>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</si>
  <si>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</si>
  <si>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</si>
  <si>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</si>
  <si>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</si>
  <si>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</si>
  <si>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</si>
  <si>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</si>
  <si>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</si>
  <si>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</si>
  <si>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</si>
  <si>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</si>
  <si>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</si>
  <si>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</si>
  <si>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</si>
  <si>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</si>
  <si>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</si>
  <si>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</si>
  <si>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</si>
  <si>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</si>
  <si>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</si>
  <si>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</si>
  <si>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</si>
  <si>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</si>
  <si>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</si>
  <si>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</si>
  <si>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</si>
  <si>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</si>
  <si>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</si>
  <si>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</si>
  <si>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</si>
  <si>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</si>
  <si>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</si>
  <si>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</si>
  <si>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</si>
  <si>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</si>
  <si>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</si>
  <si>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</si>
  <si>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</si>
  <si>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</si>
  <si>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</si>
  <si>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</si>
  <si>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</si>
  <si>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</si>
  <si>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</si>
  <si>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</si>
  <si>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</si>
  <si>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</si>
  <si>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</si>
  <si>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</si>
  <si>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</si>
  <si>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</si>
  <si>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</si>
  <si>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</si>
  <si>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</si>
  <si>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</si>
  <si>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</si>
  <si>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</si>
  <si>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</si>
  <si>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</si>
  <si>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</si>
  <si>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</si>
  <si>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</si>
  <si>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</si>
  <si>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</si>
  <si>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</si>
  <si>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</si>
  <si>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</si>
  <si>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</si>
  <si>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</si>
  <si>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</si>
  <si>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</si>
  <si>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</si>
  <si>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</si>
  <si>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</si>
  <si>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</si>
  <si>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</si>
  <si>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</si>
  <si>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</si>
  <si>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</si>
  <si>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</si>
  <si>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</si>
  <si>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</si>
  <si>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</si>
  <si>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</si>
  <si>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</si>
  <si>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</si>
  <si>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</si>
  <si>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</si>
  <si>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</si>
  <si>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</si>
  <si>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</si>
  <si>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</si>
  <si>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</si>
  <si>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</si>
  <si>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</si>
  <si>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</si>
  <si>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</si>
  <si>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</si>
  <si>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</si>
  <si>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</si>
  <si>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</si>
  <si>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</si>
  <si>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</si>
  <si>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</si>
  <si>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</si>
  <si>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</si>
  <si>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</si>
  <si>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</si>
  <si>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</si>
  <si>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</si>
  <si>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</si>
  <si>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</si>
  <si>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</si>
  <si>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</si>
  <si>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</si>
  <si>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</si>
  <si>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</si>
  <si>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</si>
  <si>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</si>
  <si>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</si>
  <si>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</si>
  <si>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</si>
  <si>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</si>
  <si>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</si>
  <si>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</si>
  <si>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</si>
  <si>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</si>
  <si>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</si>
  <si>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</si>
  <si>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</si>
  <si>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</si>
  <si>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</si>
  <si>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</si>
  <si>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</si>
  <si>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</si>
  <si>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</si>
  <si>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</si>
  <si>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</si>
  <si>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</si>
  <si>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</si>
  <si>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</si>
  <si>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</si>
  <si>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</si>
  <si>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</si>
  <si>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</si>
  <si>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</si>
  <si>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</si>
  <si>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</si>
  <si>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</si>
  <si>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</si>
  <si>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</si>
  <si>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</si>
  <si>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</si>
  <si>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</si>
  <si>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</si>
  <si>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</si>
  <si>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</si>
  <si>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</si>
  <si>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</si>
  <si>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</si>
  <si>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</si>
  <si>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</si>
  <si>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</si>
  <si>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</si>
  <si>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</si>
  <si>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</si>
  <si>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</si>
  <si>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</si>
  <si>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</si>
  <si>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</si>
  <si>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</si>
  <si>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</si>
  <si>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</si>
  <si>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</si>
  <si>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</si>
  <si>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</si>
  <si>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</si>
  <si>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</si>
  <si>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</si>
  <si>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</si>
  <si>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</si>
  <si>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</si>
  <si>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</si>
  <si>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</si>
  <si>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</si>
  <si>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</si>
  <si>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</si>
  <si>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</si>
  <si>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</si>
  <si>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</si>
  <si>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</si>
  <si>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</si>
  <si>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</si>
  <si>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</si>
  <si>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</si>
  <si>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</si>
  <si>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</si>
  <si>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</si>
  <si>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</si>
  <si>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</si>
  <si>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</si>
  <si>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</si>
  <si>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</si>
  <si>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</si>
  <si>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</si>
  <si>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</si>
  <si>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</si>
  <si>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</si>
  <si>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</si>
  <si>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</si>
  <si>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</si>
  <si>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</si>
  <si>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</si>
  <si>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</si>
  <si>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</si>
  <si>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</si>
  <si>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</si>
  <si>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</si>
  <si>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</si>
  <si>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</si>
  <si>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</si>
  <si>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</si>
  <si>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</si>
  <si>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</si>
  <si>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</si>
  <si>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</si>
  <si>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</si>
  <si>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</si>
  <si>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</si>
  <si>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</si>
  <si>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</si>
  <si>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</si>
  <si>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</si>
  <si>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</si>
  <si>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</si>
  <si>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</si>
  <si>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</si>
  <si>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</si>
  <si>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</si>
  <si>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</si>
  <si>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</si>
  <si>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</si>
  <si>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</si>
  <si>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</si>
  <si>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</si>
  <si>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</si>
  <si>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</si>
  <si>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</si>
  <si>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</si>
  <si>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</si>
  <si>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</si>
  <si>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</si>
  <si>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</si>
  <si>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</si>
  <si>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</si>
  <si>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</si>
  <si>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</si>
  <si>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</si>
  <si>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</si>
  <si>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</si>
  <si>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</si>
  <si>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</si>
  <si>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</si>
  <si>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</si>
  <si>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</si>
  <si>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</si>
  <si>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</si>
  <si>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</si>
  <si>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</si>
  <si>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</si>
  <si>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</si>
  <si>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</si>
  <si>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</si>
  <si>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</si>
  <si>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</si>
  <si>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</si>
  <si>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</si>
  <si>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</si>
  <si>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</si>
  <si>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</si>
  <si>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</si>
  <si>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</si>
  <si>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</si>
  <si>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</si>
  <si>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</si>
  <si>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</si>
  <si>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</si>
  <si>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</si>
  <si>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</si>
  <si>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</si>
  <si>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</si>
  <si>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</si>
  <si>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</si>
  <si>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</si>
  <si>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</si>
  <si>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</si>
  <si>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</si>
  <si>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</si>
  <si>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</si>
  <si>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</si>
  <si>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</si>
  <si>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</si>
  <si>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</si>
  <si>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</si>
  <si>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</si>
  <si>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</si>
  <si>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</si>
  <si>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</si>
  <si>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</si>
  <si>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</si>
  <si>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</si>
  <si>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</si>
  <si>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</si>
  <si>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</si>
  <si>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</si>
  <si>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</si>
  <si>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</si>
  <si>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</si>
  <si>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</si>
  <si>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</si>
  <si>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</si>
  <si>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</si>
  <si>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</si>
  <si>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</si>
  <si>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</si>
  <si>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</si>
  <si>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</si>
  <si>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</si>
  <si>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</si>
  <si>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</si>
  <si>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</si>
  <si>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</si>
  <si>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</si>
  <si>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</si>
  <si>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</si>
  <si>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</si>
  <si>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</si>
  <si>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</si>
  <si>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</si>
  <si>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</si>
  <si>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</si>
  <si>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</si>
  <si>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</si>
  <si>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</si>
  <si>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</si>
  <si>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</si>
  <si>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</si>
  <si>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</si>
  <si>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</si>
  <si>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</si>
  <si>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</si>
  <si>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</si>
  <si>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</si>
  <si>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</si>
  <si>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</si>
  <si>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</si>
  <si>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</si>
  <si>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</si>
  <si>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</si>
  <si>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</si>
  <si>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</si>
  <si>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</si>
  <si>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</si>
  <si>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</si>
  <si>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</si>
  <si>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</si>
  <si>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</si>
  <si>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</si>
  <si>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</si>
  <si>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</si>
  <si>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</si>
  <si>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</si>
  <si>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</si>
  <si>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</si>
  <si>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</si>
  <si>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</si>
  <si>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</si>
  <si>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</si>
  <si>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</si>
  <si>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</si>
  <si>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</si>
  <si>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</si>
  <si>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</si>
  <si>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</si>
  <si>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</si>
  <si>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</si>
  <si>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</si>
  <si>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</si>
  <si>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</si>
  <si>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</si>
  <si>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</si>
  <si>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</si>
  <si>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</si>
  <si>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</si>
  <si>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</si>
  <si>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</si>
  <si>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</si>
  <si>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</si>
  <si>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</si>
  <si>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</si>
  <si>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</si>
  <si>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</si>
  <si>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</si>
  <si>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</si>
  <si>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</si>
  <si>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</si>
  <si>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</si>
  <si>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</si>
  <si>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</si>
  <si>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</si>
  <si>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</si>
  <si>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</si>
  <si>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</si>
  <si>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</si>
  <si>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</si>
  <si>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</si>
  <si>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</si>
  <si>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</si>
  <si>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</si>
  <si>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</si>
  <si>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</si>
  <si>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</si>
  <si>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</si>
  <si>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</si>
  <si>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</si>
  <si>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</si>
  <si>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</si>
  <si>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</si>
  <si>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</si>
  <si>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</si>
  <si>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</si>
  <si>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</si>
  <si>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</si>
  <si>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</si>
  <si>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</si>
  <si>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</si>
  <si>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</si>
  <si>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</si>
  <si>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</si>
  <si>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</si>
  <si>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</si>
  <si>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</si>
  <si>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</si>
  <si>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</si>
  <si>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</si>
  <si>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</si>
  <si>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</si>
  <si>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</si>
  <si>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</si>
  <si>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</si>
  <si>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</si>
  <si>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</si>
  <si>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</si>
  <si>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</si>
  <si>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</si>
  <si>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</si>
  <si>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</si>
  <si>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</si>
  <si>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</si>
  <si>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</si>
  <si>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</si>
  <si>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</si>
  <si>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</si>
  <si>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</si>
  <si>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</si>
  <si>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</si>
  <si>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</si>
  <si>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</si>
  <si>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</si>
  <si>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</si>
  <si>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</si>
  <si>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</si>
  <si>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</si>
  <si>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</si>
  <si>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</si>
  <si>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</si>
  <si>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</si>
  <si>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</si>
  <si>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</si>
  <si>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</si>
  <si>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</si>
  <si>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</si>
  <si>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</si>
  <si>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</si>
  <si>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</si>
  <si>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</si>
  <si>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</si>
  <si>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</si>
  <si>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</si>
  <si>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</si>
  <si>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</si>
  <si>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</si>
  <si>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</si>
  <si>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</si>
  <si>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</si>
  <si>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</si>
  <si>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</si>
  <si>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</si>
  <si>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</si>
  <si>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</si>
  <si>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</si>
  <si>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</si>
  <si>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</si>
  <si>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</si>
  <si>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</si>
  <si>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</si>
  <si>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</si>
  <si>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</si>
  <si>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</si>
  <si>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</si>
  <si>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</si>
  <si>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</si>
  <si>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</si>
  <si>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</si>
  <si>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</si>
  <si>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</si>
  <si>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</si>
  <si>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</si>
  <si>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</si>
  <si>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</si>
  <si>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</si>
  <si>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</si>
  <si>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</si>
  <si>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</si>
  <si>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</si>
  <si>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</si>
  <si>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</si>
  <si>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</si>
  <si>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</si>
  <si>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</si>
  <si>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</si>
  <si>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</si>
  <si>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</si>
  <si>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</si>
  <si>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</si>
  <si>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</si>
  <si>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</si>
  <si>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</si>
  <si>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</si>
  <si>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</si>
  <si>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</si>
  <si>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</si>
  <si>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</si>
  <si>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</si>
  <si>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</si>
  <si>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</si>
  <si>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</si>
  <si>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</si>
  <si>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</si>
  <si>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</si>
  <si>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</si>
  <si>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</si>
  <si>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</si>
  <si>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</si>
  <si>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</si>
  <si>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</si>
  <si>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</si>
  <si>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</si>
  <si>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</si>
  <si>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</si>
  <si>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</si>
  <si>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</si>
  <si>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</si>
  <si>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</si>
  <si>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</si>
  <si>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</si>
  <si>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</si>
  <si>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</si>
  <si>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</si>
  <si>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</si>
  <si>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</si>
  <si>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</si>
  <si>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</si>
  <si>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</si>
  <si>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</si>
  <si>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</si>
  <si>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</si>
  <si>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</si>
  <si>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</si>
  <si>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</si>
  <si>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</si>
  <si>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</si>
  <si>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</si>
  <si>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</si>
  <si>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</si>
  <si>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</si>
  <si>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</si>
  <si>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</si>
  <si>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</si>
  <si>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</si>
  <si>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</si>
  <si>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</si>
  <si>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</si>
  <si>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</si>
  <si>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</si>
  <si>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</si>
  <si>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</si>
  <si>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</si>
  <si>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</si>
  <si>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</si>
  <si>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</si>
  <si>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</si>
  <si>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</si>
  <si>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</si>
  <si>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</si>
  <si>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</si>
  <si>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</si>
  <si>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</si>
  <si>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</si>
  <si>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</si>
  <si>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</si>
  <si>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</si>
  <si>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</si>
  <si>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</si>
  <si>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</si>
  <si>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</si>
  <si>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</si>
  <si>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</si>
  <si>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</si>
  <si>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</si>
  <si>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</si>
  <si>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</si>
  <si>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</si>
  <si>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</si>
  <si>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</si>
  <si>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</si>
  <si>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</si>
  <si>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</si>
  <si>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</si>
  <si>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</si>
  <si>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</si>
  <si>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</si>
  <si>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</si>
  <si>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</si>
  <si>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</si>
  <si>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</si>
  <si>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</si>
  <si>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</si>
  <si>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</si>
  <si>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</si>
  <si>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</si>
  <si>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</si>
  <si>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</si>
  <si>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</si>
  <si>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</si>
  <si>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</si>
  <si>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</si>
  <si>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</si>
  <si>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</si>
  <si>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</si>
  <si>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</si>
  <si>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</si>
  <si>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</si>
  <si>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</si>
  <si>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</si>
  <si>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</si>
  <si>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</si>
  <si>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</si>
  <si>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</si>
  <si>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</si>
  <si>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</si>
  <si>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</si>
  <si>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</si>
  <si>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</si>
  <si>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</si>
  <si>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</si>
  <si>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</si>
  <si>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</si>
  <si>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</si>
  <si>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</si>
  <si>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</si>
  <si>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</si>
  <si>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</si>
  <si>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</si>
  <si>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</si>
  <si>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</si>
  <si>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</si>
  <si>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</si>
  <si>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</si>
  <si>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</si>
  <si>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</si>
  <si>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</si>
  <si>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</si>
  <si>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</si>
  <si>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</si>
  <si>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</si>
  <si>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</si>
  <si>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</si>
  <si>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</si>
  <si>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</si>
  <si>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</si>
  <si>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</si>
  <si>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</si>
  <si>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</si>
  <si>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</si>
  <si>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</si>
  <si>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</si>
  <si>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</si>
  <si>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</si>
  <si>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</si>
  <si>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</si>
  <si>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</si>
  <si>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</si>
  <si>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</si>
  <si>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</si>
  <si>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</si>
  <si>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</si>
  <si>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</si>
  <si>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</si>
  <si>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</si>
  <si>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</si>
  <si>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</si>
  <si>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</si>
  <si>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</si>
  <si>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</si>
  <si>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</si>
  <si>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</si>
  <si>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</si>
  <si>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</si>
  <si>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</si>
  <si>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</si>
  <si>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</si>
  <si>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</si>
  <si>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</si>
  <si>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</si>
  <si>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</si>
  <si>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</si>
  <si>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</si>
  <si>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</si>
  <si>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</si>
  <si>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</si>
  <si>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</si>
  <si>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</si>
  <si>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</si>
  <si>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</si>
  <si>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</si>
  <si>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</si>
  <si>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</si>
  <si>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</si>
  <si>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</si>
  <si>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</si>
  <si>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</si>
  <si>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</si>
  <si>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</si>
  <si>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</si>
  <si>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</si>
  <si>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</si>
  <si>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</si>
  <si>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</si>
  <si>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</si>
  <si>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</si>
  <si>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</si>
  <si>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</si>
  <si>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</si>
  <si>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</si>
  <si>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</si>
  <si>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</si>
  <si>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</si>
  <si>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</si>
  <si>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</si>
  <si>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</si>
  <si>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</si>
  <si>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</si>
  <si>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</si>
  <si>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</si>
  <si>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</si>
  <si>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</si>
  <si>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</si>
  <si>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</si>
  <si>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</si>
  <si>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</si>
  <si>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</si>
  <si>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</si>
  <si>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</si>
  <si>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</si>
  <si>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</si>
  <si>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</si>
  <si>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</si>
  <si>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</si>
  <si>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</si>
  <si>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</si>
  <si>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</si>
  <si>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</si>
  <si>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</si>
  <si>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</si>
  <si>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</si>
  <si>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</si>
  <si>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</si>
  <si>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</si>
  <si>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</si>
  <si>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</si>
  <si>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</si>
  <si>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</si>
  <si>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</si>
  <si>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</si>
  <si>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</si>
  <si>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</si>
  <si>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</si>
  <si>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</si>
  <si>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</si>
  <si>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</si>
  <si>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</si>
  <si>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</si>
  <si>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</si>
  <si>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</si>
  <si>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</si>
  <si>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</si>
  <si>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</si>
  <si>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</si>
  <si>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</si>
  <si>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</si>
  <si>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</si>
  <si>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</si>
  <si>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</si>
  <si>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</si>
  <si>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</si>
  <si>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</si>
  <si>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</si>
  <si>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</si>
  <si>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</si>
  <si>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</si>
  <si>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</si>
  <si>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</si>
  <si>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</si>
  <si>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</si>
  <si>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</si>
  <si>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</si>
  <si>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</si>
  <si>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</si>
  <si>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</si>
  <si>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</si>
  <si>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</si>
  <si>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</si>
  <si>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</si>
  <si>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</si>
  <si>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</si>
  <si>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</si>
  <si>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</si>
  <si>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</si>
  <si>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</si>
  <si>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</si>
  <si>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</si>
  <si>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</si>
  <si>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</si>
  <si>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</si>
  <si>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</si>
  <si>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</si>
  <si>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</si>
  <si>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</si>
  <si>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</si>
  <si>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</si>
  <si>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</si>
  <si>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</si>
  <si>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</si>
  <si>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</si>
  <si>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</si>
  <si>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</si>
  <si>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</si>
  <si>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</si>
  <si>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</si>
  <si>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</si>
  <si>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</si>
  <si>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</si>
  <si>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</si>
  <si>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</si>
  <si>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</si>
  <si>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</si>
  <si>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</si>
  <si>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</si>
  <si>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</si>
  <si>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</si>
  <si>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</si>
  <si>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</si>
  <si>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</si>
  <si>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</si>
  <si>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</si>
  <si>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</si>
  <si>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</si>
  <si>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</si>
  <si>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</si>
  <si>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</si>
  <si>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</si>
  <si>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</si>
  <si>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</si>
  <si>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</si>
  <si>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</si>
  <si>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</si>
  <si>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</si>
  <si>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</si>
  <si>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</si>
  <si>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</si>
  <si>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</si>
  <si>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</si>
  <si>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</si>
  <si>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</si>
  <si>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</si>
  <si>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</si>
  <si>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</si>
  <si>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</si>
  <si>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</si>
  <si>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</si>
  <si>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</si>
  <si>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</si>
  <si>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</si>
  <si>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</si>
  <si>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</si>
  <si>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</si>
  <si>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</si>
  <si>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</si>
  <si>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</si>
  <si>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</si>
  <si>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</si>
  <si>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</si>
  <si>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</si>
  <si>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</si>
  <si>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</si>
  <si>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</si>
  <si>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</si>
  <si>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</si>
  <si>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</si>
  <si>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</si>
  <si>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</si>
  <si>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</si>
  <si>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</si>
  <si>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</si>
  <si>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</si>
  <si>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</si>
  <si>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</si>
  <si>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</si>
  <si>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</si>
  <si>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</si>
  <si>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</si>
  <si>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</si>
  <si>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</si>
  <si>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</si>
  <si>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</si>
  <si>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</si>
  <si>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</si>
  <si>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</si>
  <si>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</si>
  <si>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</si>
  <si>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</si>
  <si>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</si>
  <si>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</si>
  <si>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</si>
  <si>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</si>
  <si>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</si>
  <si>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</si>
  <si>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</si>
  <si>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</si>
  <si>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</si>
  <si>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</si>
  <si>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</si>
  <si>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</si>
  <si>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</si>
  <si>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</si>
  <si>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</si>
  <si>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</si>
  <si>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</si>
  <si>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</si>
  <si>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</si>
  <si>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</si>
  <si>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</si>
  <si>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</si>
  <si>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</si>
  <si>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</si>
  <si>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</si>
  <si>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</si>
  <si>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</si>
  <si>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</si>
  <si>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</si>
  <si>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</si>
  <si>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</si>
  <si>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</si>
  <si>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</si>
  <si>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</si>
  <si>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</si>
  <si>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</si>
  <si>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</si>
  <si>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</si>
  <si>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</si>
  <si>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</si>
  <si>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</si>
  <si>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</si>
  <si>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</si>
  <si>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</si>
  <si>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</si>
  <si>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</si>
  <si>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</si>
  <si>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</si>
  <si>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</si>
  <si>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</si>
  <si>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</si>
  <si>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</si>
  <si>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</si>
  <si>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</si>
  <si>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</si>
  <si>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</si>
  <si>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</si>
  <si>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</si>
  <si>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</si>
  <si>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</si>
  <si>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</si>
  <si>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</si>
  <si>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</si>
  <si>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</si>
  <si>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</si>
  <si>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</si>
  <si>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</si>
  <si>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</si>
  <si>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</si>
  <si>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</si>
  <si>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</si>
  <si>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</si>
  <si>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</si>
  <si>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</si>
  <si>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</si>
  <si>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</si>
  <si>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</si>
  <si>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</si>
  <si>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</si>
  <si>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</si>
  <si>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</si>
  <si>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</si>
  <si>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</si>
  <si>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</si>
  <si>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</si>
  <si>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</si>
  <si>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</si>
  <si>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</si>
  <si>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</si>
  <si>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</si>
  <si>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</si>
  <si>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</si>
  <si>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</si>
  <si>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</si>
  <si>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</si>
  <si>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</si>
  <si>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</si>
  <si>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</si>
  <si>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</si>
  <si>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</si>
  <si>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</si>
  <si>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</si>
  <si>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</si>
  <si>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</si>
  <si>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</si>
  <si>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</si>
  <si>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</si>
  <si>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</si>
  <si>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</si>
  <si>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</si>
  <si>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</si>
  <si>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</si>
  <si>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</si>
  <si>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</si>
  <si>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</si>
  <si>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</si>
  <si>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</si>
  <si>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</si>
  <si>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</si>
  <si>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</si>
  <si>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</si>
  <si>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</si>
  <si>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</si>
  <si>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</si>
  <si>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</si>
  <si>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</si>
  <si>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</si>
  <si>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</si>
  <si>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</si>
  <si>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</si>
  <si>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</si>
  <si>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</si>
  <si>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</si>
  <si>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</si>
  <si>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</si>
  <si>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</si>
  <si>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</si>
  <si>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</si>
  <si>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</si>
  <si>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</si>
  <si>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</si>
  <si>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</si>
  <si>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</si>
  <si>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</si>
  <si>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</si>
  <si>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</si>
  <si>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</si>
  <si>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</si>
  <si>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</si>
  <si>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</si>
  <si>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</si>
  <si>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</si>
  <si>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</si>
  <si>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</si>
  <si>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</si>
  <si>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</si>
  <si>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</si>
  <si>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</si>
  <si>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</si>
  <si>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</si>
  <si>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</si>
  <si>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</si>
  <si>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</si>
  <si>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</si>
  <si>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</si>
  <si>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</si>
  <si>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</si>
  <si>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</si>
  <si>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</si>
  <si>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</si>
  <si>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</si>
  <si>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</si>
  <si>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</si>
  <si>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</si>
  <si>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</si>
  <si>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</si>
  <si>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</si>
  <si>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</si>
  <si>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</si>
  <si>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</si>
  <si>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</si>
  <si>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</si>
  <si>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</si>
  <si>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</si>
  <si>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</si>
  <si>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</si>
  <si>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</si>
  <si>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</si>
  <si>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</si>
  <si>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</si>
  <si>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</si>
  <si>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</si>
  <si>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</si>
  <si>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</si>
  <si>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</si>
  <si>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</si>
  <si>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</si>
  <si>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</si>
  <si>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</si>
  <si>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</si>
  <si>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</si>
  <si>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</si>
  <si>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</si>
  <si>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</si>
  <si>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</si>
  <si>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</si>
  <si>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</si>
  <si>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</si>
  <si>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</si>
  <si>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</si>
  <si>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</si>
  <si>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</si>
  <si>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</si>
  <si>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</si>
  <si>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</si>
  <si>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</si>
  <si>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</si>
  <si>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</si>
  <si>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</si>
  <si>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</si>
  <si>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</si>
  <si>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</si>
  <si>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</si>
  <si>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</si>
  <si>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</si>
  <si>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</si>
  <si>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</si>
  <si>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</si>
  <si>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</si>
  <si>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</si>
  <si>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</si>
  <si>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</si>
  <si>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</si>
  <si>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</si>
  <si>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</si>
  <si>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</si>
  <si>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</si>
  <si>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</si>
  <si>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</si>
  <si>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</si>
  <si>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</si>
  <si>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</si>
  <si>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</si>
  <si>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</si>
  <si>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</si>
  <si>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</si>
  <si>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</si>
  <si>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</si>
  <si>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</si>
  <si>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</si>
  <si>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</si>
  <si>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</si>
  <si>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</si>
  <si>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</si>
  <si>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</si>
  <si>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</si>
  <si>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</si>
  <si>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</si>
  <si>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</si>
  <si>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</si>
  <si>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</si>
  <si>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</si>
  <si>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</si>
  <si>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</si>
  <si>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</si>
  <si>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</si>
  <si>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</si>
  <si>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</si>
  <si>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</si>
  <si>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</si>
  <si>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</si>
  <si>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</si>
  <si>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</si>
  <si>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</si>
  <si>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</si>
  <si>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</si>
  <si>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</si>
  <si>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</si>
  <si>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</si>
  <si>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</si>
  <si>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</si>
  <si>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</si>
  <si>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</si>
  <si>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</si>
  <si>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</si>
  <si>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</si>
  <si>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</si>
  <si>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</si>
  <si>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</si>
  <si>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</si>
  <si>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</si>
  <si>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</si>
  <si>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</si>
  <si>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</si>
  <si>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</si>
  <si>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</si>
  <si>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</si>
  <si>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</si>
  <si>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</si>
  <si>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</si>
  <si>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</si>
  <si>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</si>
  <si>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</si>
  <si>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</si>
  <si>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</si>
  <si>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</si>
  <si>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</si>
  <si>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</si>
  <si>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</si>
  <si>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</si>
  <si>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</si>
  <si>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</si>
  <si>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</si>
  <si>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</si>
  <si>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</si>
  <si>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</si>
  <si>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</si>
  <si>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</si>
  <si>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</si>
  <si>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</si>
  <si>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</si>
  <si>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</si>
  <si>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</si>
  <si>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</si>
  <si>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</si>
  <si>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</si>
  <si>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</si>
  <si>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</si>
  <si>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</si>
  <si>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</si>
  <si>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</si>
  <si>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</si>
  <si>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</si>
  <si>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</si>
  <si>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</si>
  <si>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</si>
  <si>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</si>
  <si>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</si>
  <si>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</si>
  <si>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</si>
  <si>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</si>
  <si>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</si>
  <si>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</si>
  <si>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</si>
  <si>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</si>
  <si>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</si>
  <si>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</si>
  <si>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</si>
  <si>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</si>
  <si>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</si>
  <si>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</si>
  <si>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</si>
  <si>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</si>
  <si>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</si>
  <si>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</si>
  <si>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</si>
  <si>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</si>
  <si>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</si>
  <si>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</si>
  <si>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</si>
  <si>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</si>
  <si>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</si>
  <si>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</si>
  <si>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</si>
  <si>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</si>
  <si>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</si>
  <si>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</si>
  <si>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</si>
  <si>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</si>
  <si>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</si>
  <si>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</si>
  <si>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</si>
  <si>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</si>
  <si>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</si>
  <si>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</si>
  <si>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</si>
  <si>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</si>
  <si>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</si>
  <si>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</si>
  <si>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</si>
  <si>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</si>
  <si>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</si>
  <si>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</si>
  <si>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</si>
  <si>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</si>
  <si>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</si>
  <si>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</si>
  <si>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</si>
  <si>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</si>
  <si>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</si>
  <si>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</si>
  <si>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</si>
  <si>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</si>
  <si>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</si>
  <si>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</si>
  <si>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</si>
  <si>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</si>
  <si>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</si>
  <si>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</si>
  <si>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</si>
  <si>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</si>
  <si>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</si>
  <si>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</si>
  <si>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</si>
  <si>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</si>
  <si>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</si>
  <si>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</si>
  <si>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</si>
  <si>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</si>
  <si>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</si>
  <si>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</si>
  <si>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</si>
  <si>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</si>
  <si>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</si>
  <si>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</si>
  <si>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</si>
  <si>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</si>
  <si>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</si>
  <si>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</si>
  <si>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</si>
  <si>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</si>
  <si>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</si>
  <si>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</si>
  <si>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</si>
  <si>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</si>
  <si>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</si>
  <si>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</si>
  <si>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</si>
  <si>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</si>
  <si>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</si>
  <si>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</si>
  <si>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</si>
  <si>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</si>
  <si>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</si>
  <si>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</si>
  <si>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</si>
  <si>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</si>
  <si>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</si>
  <si>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</si>
  <si>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</si>
  <si>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</si>
  <si>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</si>
  <si>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</si>
  <si>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</si>
  <si>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</si>
  <si>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</si>
  <si>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</si>
  <si>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</si>
  <si>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</si>
  <si>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</si>
  <si>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</si>
  <si>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</si>
  <si>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</si>
  <si>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</si>
  <si>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</si>
  <si>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</si>
  <si>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</si>
  <si>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</si>
  <si>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</si>
  <si>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</si>
  <si>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</si>
  <si>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</si>
  <si>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</si>
  <si>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</si>
  <si>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</si>
  <si>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</si>
  <si>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</si>
  <si>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</si>
  <si>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</si>
  <si>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</si>
  <si>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</si>
  <si>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</si>
  <si>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</si>
  <si>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</si>
  <si>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</si>
  <si>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</si>
  <si>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</si>
  <si>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</si>
  <si>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</si>
  <si>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</si>
  <si>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</si>
  <si>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</si>
  <si>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</si>
  <si>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</si>
  <si>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</si>
  <si>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</si>
  <si>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</si>
  <si>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</si>
  <si>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</si>
  <si>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</si>
  <si>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</si>
  <si>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</si>
  <si>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</si>
  <si>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</si>
  <si>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</si>
  <si>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</si>
  <si>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</si>
  <si>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</si>
  <si>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</si>
  <si>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</si>
  <si>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</si>
  <si>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</si>
  <si>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</si>
  <si>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</si>
  <si>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</si>
  <si>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</si>
  <si>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</si>
  <si>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</si>
  <si>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</si>
  <si>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</si>
  <si>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</si>
  <si>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</si>
  <si>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</si>
  <si>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</si>
  <si>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</si>
  <si>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</si>
  <si>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</si>
  <si>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</si>
  <si>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</si>
  <si>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</si>
  <si>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</si>
  <si>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</si>
  <si>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</si>
  <si>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</si>
  <si>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</si>
  <si>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</si>
  <si>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</si>
  <si>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</si>
  <si>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</si>
  <si>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</si>
  <si>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</si>
  <si>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</si>
  <si>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</si>
  <si>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</si>
  <si>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</si>
  <si>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</si>
  <si>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</si>
  <si>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</si>
  <si>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</si>
  <si>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</si>
  <si>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</si>
  <si>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</si>
  <si>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</si>
  <si>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</si>
  <si>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</si>
  <si>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</si>
  <si>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</si>
  <si>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</si>
  <si>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</si>
  <si>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</si>
  <si>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</si>
  <si>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</si>
  <si>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</si>
  <si>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</si>
  <si>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</si>
  <si>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</si>
  <si>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</si>
  <si>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</si>
  <si>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</si>
  <si>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</si>
  <si>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</si>
  <si>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</si>
  <si>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</si>
  <si>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</si>
  <si>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</si>
  <si>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</si>
  <si>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</si>
  <si>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</si>
  <si>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</si>
  <si>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</si>
  <si>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</si>
  <si>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</si>
  <si>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</si>
  <si>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</si>
  <si>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</si>
  <si>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</si>
  <si>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</si>
  <si>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</si>
  <si>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</si>
  <si>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</si>
  <si>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</si>
  <si>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</si>
  <si>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</si>
  <si>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</si>
  <si>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</si>
  <si>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</si>
  <si>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</si>
  <si>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</si>
  <si>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</si>
  <si>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</si>
  <si>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</si>
  <si>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</si>
  <si>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</si>
  <si>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</si>
  <si>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</si>
  <si>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</si>
  <si>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</si>
  <si>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</si>
  <si>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</si>
  <si>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</si>
  <si>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</si>
  <si>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</si>
  <si>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</si>
  <si>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</si>
  <si>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</si>
  <si>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</si>
  <si>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</si>
  <si>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</si>
  <si>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</si>
  <si>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</si>
  <si>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</si>
  <si>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</si>
  <si>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</si>
  <si>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</si>
  <si>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</si>
  <si>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</si>
  <si>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</si>
  <si>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</si>
  <si>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</si>
  <si>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</si>
  <si>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</si>
  <si>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</si>
  <si>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</si>
  <si>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</si>
  <si>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</si>
  <si>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</si>
  <si>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</si>
  <si>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</si>
  <si>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</si>
  <si>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</si>
  <si>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</si>
  <si>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</si>
  <si>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</si>
  <si>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</si>
  <si>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</si>
  <si>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</si>
  <si>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</si>
  <si>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</si>
  <si>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</si>
  <si>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</si>
  <si>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</si>
  <si>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</si>
  <si>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</si>
  <si>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</si>
  <si>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</si>
  <si>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</si>
  <si>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</si>
  <si>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</si>
  <si>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</si>
  <si>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</si>
  <si>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</si>
  <si>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</si>
  <si>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</si>
  <si>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</si>
  <si>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</si>
  <si>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</si>
  <si>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</si>
  <si>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</si>
  <si>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</si>
  <si>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</si>
  <si>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</si>
  <si>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</si>
  <si>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</si>
  <si>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</si>
  <si>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</si>
  <si>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</si>
  <si>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</si>
  <si>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</si>
  <si>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</si>
  <si>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</si>
  <si>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</si>
  <si>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</si>
  <si>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</si>
  <si>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</si>
  <si>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</si>
  <si>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</si>
  <si>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</si>
  <si>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</si>
  <si>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</si>
  <si>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</si>
  <si>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</si>
  <si>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</si>
  <si>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</si>
  <si>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</si>
  <si>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</si>
  <si>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</si>
  <si>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</si>
  <si>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</si>
  <si>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</si>
  <si>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</si>
  <si>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</si>
  <si>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</si>
  <si>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</si>
  <si>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</si>
  <si>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</si>
  <si>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</si>
  <si>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</si>
  <si>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</si>
  <si>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</si>
  <si>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</si>
  <si>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</si>
  <si>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</si>
  <si>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</si>
  <si>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</si>
  <si>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</si>
  <si>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</si>
  <si>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</si>
  <si>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</si>
  <si>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</si>
  <si>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</si>
  <si>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</si>
  <si>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</si>
  <si>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</si>
  <si>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</si>
  <si>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</si>
  <si>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</si>
  <si>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</si>
  <si>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</si>
  <si>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</si>
  <si>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</si>
  <si>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</si>
  <si>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</si>
  <si>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</si>
  <si>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</si>
  <si>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</si>
  <si>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</si>
  <si>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</si>
  <si>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</si>
  <si>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</si>
  <si>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</si>
  <si>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</si>
  <si>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</si>
  <si>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</si>
  <si>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</si>
  <si>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</si>
  <si>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</si>
  <si>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</si>
  <si>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</si>
  <si>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</si>
  <si>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</si>
  <si>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</si>
  <si>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</si>
  <si>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</si>
  <si>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</si>
  <si>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</si>
  <si>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</si>
  <si>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</si>
  <si>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</si>
  <si>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</si>
  <si>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</si>
  <si>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</si>
  <si>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</si>
  <si>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</si>
  <si>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</si>
  <si>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</si>
  <si>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</si>
  <si>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</si>
  <si>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</si>
  <si>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</si>
  <si>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</si>
  <si>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</si>
  <si>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</si>
  <si>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</si>
  <si>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</si>
  <si>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</si>
  <si>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</si>
  <si>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</si>
  <si>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</si>
  <si>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</si>
  <si>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</si>
  <si>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</si>
  <si>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</si>
  <si>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</si>
  <si>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</si>
  <si>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</si>
  <si>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</si>
  <si>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</si>
  <si>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</si>
  <si>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</si>
  <si>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</si>
  <si>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</si>
  <si>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</si>
  <si>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</si>
  <si>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</si>
  <si>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</si>
  <si>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</si>
  <si>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</si>
  <si>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</si>
  <si>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</si>
  <si>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</si>
  <si>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</si>
  <si>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</si>
  <si>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</si>
  <si>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</si>
  <si>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</si>
  <si>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</si>
  <si>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</si>
  <si>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</si>
  <si>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</si>
  <si>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</si>
  <si>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</si>
  <si>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</si>
  <si>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</si>
  <si>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</si>
  <si>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</si>
  <si>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</si>
  <si>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</si>
  <si>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</si>
  <si>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</si>
  <si>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</si>
  <si>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</si>
  <si>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</si>
  <si>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</si>
  <si>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</si>
  <si>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</si>
  <si>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</si>
  <si>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</si>
  <si>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</si>
  <si>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</si>
  <si>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</si>
  <si>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</si>
  <si>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</si>
  <si>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</si>
  <si>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</si>
  <si>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</si>
  <si>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</si>
  <si>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</si>
  <si>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</si>
  <si>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</si>
  <si>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</si>
  <si>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</si>
  <si>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</si>
  <si>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</si>
  <si>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</si>
  <si>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</si>
  <si>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</si>
  <si>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</si>
  <si>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</si>
  <si>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</si>
  <si>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</si>
  <si>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</si>
  <si>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</si>
  <si>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</si>
  <si>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</si>
  <si>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</si>
  <si>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</si>
  <si>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</si>
  <si>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</si>
  <si>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</si>
  <si>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</si>
  <si>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</si>
  <si>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</si>
  <si>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</si>
  <si>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</si>
  <si>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</si>
  <si>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</si>
  <si>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</si>
  <si>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</si>
  <si>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</si>
  <si>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</si>
  <si>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</si>
  <si>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</si>
  <si>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</si>
  <si>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</si>
  <si>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</si>
  <si>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</si>
  <si>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</si>
  <si>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</si>
  <si>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</si>
  <si>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</si>
  <si>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</si>
  <si>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</si>
  <si>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</si>
  <si>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</si>
  <si>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</si>
  <si>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</si>
  <si>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</si>
  <si>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</si>
  <si>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</si>
  <si>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</si>
  <si>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</si>
  <si>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</si>
  <si>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</si>
  <si>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</si>
  <si>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</si>
  <si>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</si>
  <si>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</si>
  <si>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</si>
  <si>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</si>
  <si>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</si>
  <si>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</si>
  <si>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</si>
  <si>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</si>
  <si>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</si>
  <si>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</si>
  <si>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</si>
  <si>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</si>
  <si>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</si>
  <si>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</si>
  <si>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</si>
  <si>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</si>
  <si>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</si>
  <si>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</si>
  <si>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</si>
  <si>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</si>
  <si>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</si>
  <si>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</si>
  <si>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</si>
  <si>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</si>
  <si>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</si>
  <si>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</si>
  <si>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</si>
  <si>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</si>
  <si>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</si>
  <si>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</si>
  <si>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</si>
  <si>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</si>
  <si>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</si>
  <si>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</si>
  <si>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</si>
  <si>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</si>
  <si>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</si>
  <si>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</si>
  <si>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</si>
  <si>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</si>
  <si>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</si>
  <si>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</si>
  <si>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</si>
  <si>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</si>
  <si>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</si>
  <si>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</si>
  <si>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</si>
  <si>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</si>
  <si>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</si>
  <si>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</si>
  <si>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</si>
  <si>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</si>
  <si>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</si>
  <si>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</si>
  <si>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</si>
  <si>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</si>
  <si>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</si>
  <si>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</si>
  <si>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</si>
  <si>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</si>
  <si>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</si>
  <si>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</si>
  <si>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</si>
  <si>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</si>
  <si>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</si>
  <si>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</si>
  <si>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</si>
  <si>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</si>
  <si>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</si>
  <si>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</si>
  <si>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</si>
  <si>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</si>
  <si>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</si>
  <si>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</si>
  <si>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</si>
  <si>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</si>
  <si>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</si>
  <si>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</si>
  <si>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</si>
  <si>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</si>
  <si>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</si>
  <si>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</si>
  <si>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</si>
  <si>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</si>
  <si>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</si>
  <si>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</si>
  <si>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</si>
  <si>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</si>
  <si>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</si>
  <si>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</si>
  <si>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</si>
  <si>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</si>
  <si>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</si>
  <si>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</si>
  <si>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</si>
  <si>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</si>
  <si>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</si>
  <si>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</si>
  <si>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</si>
  <si>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</si>
  <si>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</si>
  <si>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</si>
  <si>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</si>
  <si>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</si>
  <si>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</si>
  <si>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</si>
  <si>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</si>
  <si>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</si>
  <si>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</si>
  <si>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</si>
  <si>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</si>
  <si>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</si>
  <si>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</si>
  <si>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</si>
  <si>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</si>
  <si>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</si>
  <si>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</si>
  <si>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</si>
  <si>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</si>
  <si>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</si>
  <si>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</si>
  <si>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</si>
  <si>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</si>
  <si>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</si>
  <si>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</si>
  <si>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</si>
  <si>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</si>
  <si>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</si>
  <si>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</si>
  <si>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</si>
  <si>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</si>
  <si>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</si>
  <si>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</si>
  <si>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</si>
  <si>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</si>
  <si>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</si>
  <si>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</si>
  <si>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</si>
  <si>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</si>
  <si>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</si>
  <si>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</si>
  <si>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</si>
  <si>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</si>
  <si>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</si>
  <si>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</si>
  <si>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</si>
  <si>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</si>
  <si>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</si>
  <si>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</si>
  <si>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</si>
  <si>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</si>
  <si>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</si>
  <si>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</si>
  <si>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</si>
  <si>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</si>
  <si>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</si>
  <si>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</si>
  <si>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</si>
  <si>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</si>
  <si>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</si>
  <si>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</si>
  <si>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</si>
  <si>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</si>
  <si>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</si>
  <si>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</si>
  <si>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</si>
  <si>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</si>
  <si>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</si>
  <si>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</si>
  <si>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</si>
  <si>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</si>
  <si>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</si>
  <si>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</si>
  <si>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</si>
  <si>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</si>
  <si>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</si>
  <si>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</si>
  <si>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</si>
  <si>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</si>
  <si>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</si>
  <si>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</si>
  <si>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</si>
  <si>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</si>
  <si>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</si>
  <si>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</si>
  <si>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</si>
  <si>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</si>
  <si>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</si>
  <si>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</si>
  <si>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</si>
  <si>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</si>
  <si>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</si>
  <si>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</si>
  <si>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</si>
  <si>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</si>
  <si>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</si>
  <si>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</si>
  <si>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</si>
  <si>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</si>
  <si>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</si>
  <si>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</si>
  <si>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</si>
  <si>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</si>
  <si>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</si>
  <si>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</si>
  <si>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</si>
  <si>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</si>
  <si>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</si>
  <si>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</si>
  <si>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</si>
  <si>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</si>
  <si>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</si>
  <si>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</si>
  <si>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</si>
  <si>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</si>
  <si>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</si>
  <si>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</si>
  <si>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</si>
  <si>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</si>
  <si>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</si>
  <si>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</si>
  <si>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</si>
  <si>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</si>
  <si>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</si>
  <si>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</si>
  <si>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</si>
  <si>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</si>
  <si>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</si>
  <si>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</si>
  <si>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</si>
  <si>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</si>
  <si>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</si>
  <si>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</si>
  <si>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</si>
  <si>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</si>
  <si>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</si>
  <si>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</si>
  <si>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</si>
  <si>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</si>
  <si>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</si>
  <si>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</si>
  <si>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</si>
  <si>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</si>
  <si>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</si>
  <si>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</si>
  <si>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</si>
  <si>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</si>
  <si>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</si>
  <si>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</si>
  <si>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</si>
  <si>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</si>
  <si>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</si>
  <si>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</si>
  <si>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</si>
  <si>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</si>
  <si>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</si>
  <si>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</si>
  <si>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</si>
  <si>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</si>
  <si>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</si>
  <si>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</si>
  <si>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</si>
  <si>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</si>
  <si>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</si>
  <si>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</si>
  <si>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</si>
  <si>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</si>
  <si>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</si>
  <si>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</si>
  <si>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</si>
  <si>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</si>
  <si>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</si>
  <si>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</si>
  <si>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</si>
  <si>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</si>
  <si>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</si>
  <si>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</si>
  <si>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</si>
  <si>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</si>
  <si>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</si>
  <si>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</si>
  <si>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</si>
  <si>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</si>
  <si>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</si>
  <si>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</si>
  <si>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</si>
  <si>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</si>
  <si>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</si>
  <si>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</si>
  <si>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</si>
  <si>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</si>
  <si>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</si>
  <si>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</si>
  <si>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</si>
  <si>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</si>
  <si>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</si>
  <si>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</si>
  <si>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</si>
  <si>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</si>
  <si>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</si>
  <si>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</si>
  <si>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</si>
  <si>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</si>
  <si>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</si>
  <si>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</si>
  <si>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</si>
  <si>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</si>
  <si>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</si>
  <si>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</si>
  <si>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</si>
  <si>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</si>
  <si>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</si>
  <si>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</si>
  <si>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</si>
  <si>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</si>
  <si>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</si>
  <si>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</si>
  <si>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</si>
  <si>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</si>
  <si>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</si>
  <si>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</si>
  <si>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</si>
  <si>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</si>
  <si>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</si>
  <si>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</si>
  <si>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</si>
  <si>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</si>
  <si>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</si>
  <si>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</si>
  <si>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</si>
  <si>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</si>
  <si>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</si>
  <si>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</si>
  <si>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</si>
  <si>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</si>
  <si>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</si>
  <si>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</si>
  <si>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</si>
  <si>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</si>
  <si>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</si>
  <si>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</si>
  <si>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</si>
  <si>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</si>
  <si>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</si>
  <si>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</si>
  <si>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</si>
  <si>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</si>
  <si>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</si>
  <si>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</si>
  <si>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</si>
  <si>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</si>
  <si>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</si>
  <si>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</si>
  <si>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</si>
  <si>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</si>
  <si>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</si>
  <si>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</si>
  <si>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</si>
  <si>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</si>
  <si>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</si>
  <si>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</si>
  <si>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</si>
  <si>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</si>
  <si>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</si>
  <si>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</si>
  <si>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</si>
  <si>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</si>
  <si>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</si>
  <si>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</si>
  <si>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</si>
  <si>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</si>
  <si>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</si>
  <si>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</si>
  <si>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</si>
  <si>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</si>
  <si>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</si>
  <si>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</si>
  <si>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</si>
  <si>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</si>
  <si>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</si>
  <si>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</si>
  <si>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</si>
  <si>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</si>
  <si>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</si>
  <si>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</si>
  <si>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</si>
  <si>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</si>
  <si>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</si>
  <si>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</si>
  <si>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</si>
  <si>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</si>
  <si>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</si>
  <si>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</si>
  <si>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</si>
  <si>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</si>
  <si>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</si>
  <si>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</si>
  <si>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</si>
  <si>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</si>
  <si>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</si>
  <si>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</si>
  <si>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</si>
  <si>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</si>
  <si>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</si>
  <si>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</si>
  <si>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</si>
  <si>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</si>
  <si>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</si>
  <si>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</si>
  <si>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</si>
  <si>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</si>
  <si>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</si>
  <si>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</si>
  <si>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</si>
  <si>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</si>
  <si>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</si>
  <si>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</si>
  <si>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</si>
  <si>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</si>
  <si>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</si>
  <si>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</si>
  <si>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</si>
  <si>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</si>
  <si>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</si>
  <si>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</si>
  <si>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</si>
  <si>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</si>
  <si>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</si>
  <si>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</si>
  <si>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</si>
  <si>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</si>
  <si>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</si>
  <si>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</si>
  <si>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</si>
  <si>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</si>
  <si>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</si>
  <si>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</si>
  <si>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</si>
  <si>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</si>
  <si>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</si>
  <si>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</si>
  <si>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</si>
  <si>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</si>
  <si>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</si>
  <si>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</si>
  <si>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</si>
  <si>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</si>
  <si>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</si>
  <si>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</si>
  <si>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</si>
  <si>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</si>
  <si>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</si>
  <si>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</si>
  <si>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</si>
  <si>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</si>
  <si>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</si>
  <si>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</si>
  <si>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</si>
  <si>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</si>
  <si>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</si>
  <si>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</si>
  <si>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</si>
  <si>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</si>
  <si>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</si>
  <si>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</si>
  <si>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</si>
  <si>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</si>
  <si>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</si>
  <si>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</si>
  <si>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</si>
  <si>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</si>
  <si>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</si>
  <si>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</si>
  <si>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</si>
  <si>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</si>
  <si>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</si>
  <si>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</si>
  <si>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</si>
  <si>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</si>
  <si>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</si>
  <si>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</si>
  <si>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</si>
  <si>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</si>
  <si>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</si>
  <si>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</si>
  <si>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</si>
  <si>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</si>
  <si>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</si>
  <si>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</si>
  <si>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</si>
  <si>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</si>
  <si>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</si>
  <si>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</si>
  <si>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</si>
  <si>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</si>
  <si>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</si>
  <si>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</si>
  <si>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</si>
  <si>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</si>
  <si>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</si>
  <si>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</si>
  <si>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</si>
  <si>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</si>
  <si>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</si>
  <si>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</si>
  <si>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</si>
  <si>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</si>
  <si>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</si>
  <si>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</si>
  <si>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</si>
  <si>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</si>
  <si>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</si>
  <si>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</si>
  <si>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</si>
  <si>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</si>
  <si>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</si>
  <si>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</si>
  <si>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</si>
  <si>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</si>
  <si>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</si>
  <si>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</si>
  <si>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</si>
  <si>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</si>
  <si>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</si>
  <si>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</si>
  <si>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</si>
  <si>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</si>
  <si>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</si>
  <si>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</si>
  <si>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</si>
  <si>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</si>
  <si>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</si>
  <si>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</si>
  <si>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</si>
  <si>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</si>
  <si>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</si>
  <si>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</si>
  <si>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</si>
  <si>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</si>
  <si>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</si>
  <si>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</si>
  <si>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</si>
  <si>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</si>
  <si>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</si>
  <si>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</si>
  <si>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</si>
  <si>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</si>
  <si>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</si>
  <si>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</si>
  <si>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</si>
  <si>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</si>
  <si>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</si>
  <si>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</si>
  <si>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</si>
  <si>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</si>
  <si>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</si>
  <si>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</si>
  <si>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</si>
  <si>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</si>
  <si>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</si>
  <si>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</si>
  <si>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</si>
  <si>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</si>
  <si>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</si>
  <si>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</si>
  <si>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</si>
  <si>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</si>
  <si>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</si>
  <si>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</si>
  <si>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</si>
  <si>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</si>
  <si>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</si>
  <si>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</si>
  <si>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</si>
  <si>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</si>
  <si>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</si>
  <si>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</si>
  <si>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</si>
  <si>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</si>
  <si>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</si>
  <si>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</si>
  <si>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</si>
  <si>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</si>
  <si>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</si>
  <si>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</si>
  <si>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</si>
  <si>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</si>
  <si>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</si>
  <si>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</si>
  <si>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</si>
  <si>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</si>
  <si>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</si>
  <si>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</si>
  <si>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</si>
  <si>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</si>
  <si>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</si>
  <si>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</si>
  <si>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</si>
  <si>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</si>
  <si>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</si>
  <si>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</si>
  <si>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</si>
  <si>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</si>
  <si>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</si>
  <si>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</si>
  <si>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</si>
  <si>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</si>
  <si>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</si>
  <si>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</si>
  <si>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</si>
  <si>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</si>
  <si>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</si>
  <si>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</si>
  <si>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</si>
  <si>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</si>
  <si>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</si>
  <si>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</si>
  <si>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</si>
  <si>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</si>
  <si>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</si>
  <si>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</si>
  <si>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</si>
  <si>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</si>
  <si>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</si>
  <si>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</si>
  <si>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</si>
  <si>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</si>
  <si>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</si>
  <si>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</si>
  <si>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</si>
  <si>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</si>
  <si>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</si>
  <si>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</si>
  <si>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</si>
  <si>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</si>
  <si>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</si>
  <si>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</si>
  <si>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</si>
  <si>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</si>
  <si>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</si>
  <si>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</si>
  <si>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</si>
  <si>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</si>
  <si>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</si>
  <si>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</si>
  <si>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</si>
  <si>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</si>
  <si>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</si>
  <si>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</si>
  <si>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</si>
  <si>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</si>
  <si>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</si>
  <si>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</si>
  <si>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</si>
  <si>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</si>
  <si>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</si>
  <si>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</si>
  <si>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</si>
  <si>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</si>
  <si>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</si>
  <si>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</si>
  <si>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</si>
  <si>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</si>
  <si>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</si>
  <si>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</si>
  <si>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</si>
  <si>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</si>
  <si>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</si>
  <si>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</si>
  <si>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</si>
  <si>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</si>
  <si>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</si>
  <si>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</si>
  <si>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</si>
  <si>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</si>
  <si>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</si>
  <si>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</si>
  <si>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</si>
  <si>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</si>
  <si>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</si>
  <si>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</si>
  <si>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</si>
  <si>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</si>
  <si>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</si>
  <si>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</si>
  <si>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</si>
  <si>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</si>
  <si>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</si>
  <si>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</si>
  <si>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</si>
  <si>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</si>
  <si>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</si>
  <si>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</si>
  <si>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</si>
  <si>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</si>
  <si>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</si>
  <si>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</si>
  <si>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</si>
  <si>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</si>
  <si>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</si>
  <si>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</si>
  <si>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</si>
  <si>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</si>
  <si>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</si>
  <si>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</si>
  <si>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</si>
  <si>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</si>
  <si>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</si>
  <si>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</si>
  <si>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</si>
  <si>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</si>
  <si>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</si>
  <si>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</si>
  <si>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</si>
  <si>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</si>
  <si>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</si>
  <si>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</si>
  <si>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</si>
  <si>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</si>
  <si>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</si>
  <si>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</si>
  <si>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</si>
  <si>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</si>
  <si>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</si>
  <si>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</si>
  <si>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</si>
  <si>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</si>
  <si>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</si>
  <si>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</si>
  <si>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</si>
  <si>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</si>
  <si>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</si>
  <si>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</si>
  <si>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</si>
  <si>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</si>
  <si>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</si>
  <si>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</si>
  <si>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</si>
  <si>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</si>
  <si>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</si>
  <si>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</si>
  <si>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</si>
  <si>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</si>
  <si>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</si>
  <si>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</si>
  <si>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</si>
  <si>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</si>
  <si>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</si>
  <si>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</si>
  <si>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</si>
  <si>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</si>
  <si>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</si>
  <si>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</si>
  <si>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</si>
  <si>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</si>
  <si>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</si>
  <si>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</si>
  <si>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</si>
  <si>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</si>
  <si>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</si>
  <si>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</si>
  <si>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</si>
  <si>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</si>
  <si>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</si>
  <si>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</si>
  <si>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</si>
  <si>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</si>
  <si>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</si>
  <si>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</si>
  <si>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</si>
  <si>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</si>
  <si>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</si>
  <si>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</si>
  <si>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</si>
  <si>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</si>
  <si>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</si>
  <si>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</si>
  <si>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</si>
  <si>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</si>
  <si>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</si>
  <si>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</si>
  <si>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</si>
  <si>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</si>
  <si>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</si>
  <si>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</si>
  <si>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</si>
  <si>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</si>
  <si>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</si>
  <si>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</si>
  <si>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</si>
  <si>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</si>
  <si>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</si>
  <si>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</si>
  <si>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</si>
  <si>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</si>
  <si>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</si>
  <si>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</si>
  <si>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</si>
  <si>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</si>
  <si>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</si>
  <si>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</si>
  <si>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</si>
  <si>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</si>
  <si>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</si>
  <si>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</si>
  <si>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</si>
  <si>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</si>
  <si>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</si>
  <si>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</si>
  <si>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</si>
  <si>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</si>
  <si>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</si>
  <si>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</si>
  <si>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</si>
  <si>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</si>
  <si>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</si>
  <si>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</si>
  <si>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</si>
  <si>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</si>
  <si>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</si>
  <si>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</si>
  <si>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</si>
  <si>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</si>
  <si>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</si>
  <si>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</si>
  <si>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</si>
  <si>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</si>
  <si>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</si>
  <si>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</si>
  <si>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</si>
  <si>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</si>
  <si>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</si>
  <si>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</si>
  <si>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</si>
  <si>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</si>
  <si>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</si>
  <si>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</si>
  <si>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</si>
  <si>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</si>
  <si>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</si>
  <si>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</si>
  <si>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</si>
  <si>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</si>
  <si>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</si>
  <si>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</si>
  <si>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</si>
  <si>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</si>
  <si>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</si>
  <si>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</si>
  <si>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</si>
  <si>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</si>
  <si>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</si>
  <si>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</si>
  <si>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</si>
  <si>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</si>
  <si>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</si>
  <si>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</si>
  <si>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</si>
  <si>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</si>
  <si>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</si>
  <si>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</si>
  <si>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</si>
  <si>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</si>
  <si>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</si>
  <si>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</si>
  <si>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</si>
  <si>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</si>
  <si>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</si>
  <si>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</si>
  <si>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</si>
  <si>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</si>
  <si>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</si>
  <si>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</si>
  <si>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</si>
  <si>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</si>
  <si>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</si>
  <si>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</si>
  <si>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</si>
  <si>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</si>
  <si>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</si>
  <si>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</si>
  <si>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</si>
  <si>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</si>
  <si>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</si>
  <si>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</si>
  <si>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</si>
  <si>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</si>
  <si>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</si>
  <si>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</si>
  <si>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</si>
  <si>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</si>
  <si>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</si>
  <si>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</si>
  <si>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</si>
  <si>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</si>
  <si>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</si>
  <si>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</si>
  <si>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</si>
  <si>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</si>
  <si>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</si>
  <si>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</si>
  <si>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</si>
  <si>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</si>
  <si>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</si>
  <si>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</si>
  <si>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</si>
  <si>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</si>
  <si>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</si>
  <si>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</si>
  <si>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</si>
  <si>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</si>
  <si>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</si>
  <si>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</si>
  <si>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</si>
  <si>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</si>
  <si>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</si>
  <si>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</si>
  <si>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</si>
  <si>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</si>
  <si>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</si>
  <si>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</si>
  <si>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</si>
  <si>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</si>
  <si>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</si>
  <si>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</si>
  <si>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</si>
  <si>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</si>
  <si>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</si>
  <si>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</si>
  <si>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</si>
  <si>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</si>
  <si>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</si>
  <si>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</si>
  <si>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</si>
  <si>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</si>
  <si>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</si>
  <si>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</si>
  <si>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</si>
  <si>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</si>
  <si>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</si>
  <si>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</si>
  <si>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</si>
  <si>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</si>
  <si>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</si>
  <si>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</si>
  <si>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</si>
  <si>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</si>
  <si>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</si>
  <si>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</si>
  <si>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</si>
  <si>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</si>
  <si>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</si>
  <si>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</si>
  <si>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</si>
  <si>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</si>
  <si>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</si>
  <si>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</si>
  <si>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</si>
  <si>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</si>
  <si>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</si>
  <si>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</si>
  <si>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</si>
  <si>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</si>
  <si>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</si>
  <si>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</si>
  <si>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</si>
  <si>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</si>
  <si>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</si>
  <si>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</si>
  <si>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</si>
  <si>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</si>
  <si>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</si>
  <si>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</si>
  <si>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</si>
  <si>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</si>
  <si>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</si>
  <si>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</si>
  <si>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</si>
  <si>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</si>
  <si>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</si>
  <si>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</si>
  <si>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</si>
  <si>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</si>
  <si>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</si>
  <si>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</si>
  <si>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</si>
  <si>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</si>
  <si>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</si>
  <si>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</si>
  <si>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</si>
  <si>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</si>
  <si>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</si>
  <si>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</si>
  <si>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</si>
  <si>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</si>
  <si>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</si>
  <si>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</si>
  <si>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</si>
  <si>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</si>
  <si>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</si>
  <si>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</si>
  <si>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</si>
  <si>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</si>
  <si>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</si>
  <si>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</si>
  <si>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</si>
  <si>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</si>
  <si>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</si>
  <si>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</si>
  <si>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</si>
  <si>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</si>
  <si>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</si>
  <si>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</si>
  <si>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</si>
  <si>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</si>
  <si>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</si>
  <si>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</si>
  <si>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</si>
  <si>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</si>
  <si>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</si>
  <si>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</si>
  <si>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</si>
  <si>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</si>
  <si>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</si>
  <si>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</si>
  <si>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</si>
  <si>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</si>
  <si>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</si>
  <si>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</si>
  <si>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</si>
  <si>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</si>
  <si>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</si>
  <si>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</si>
  <si>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</si>
  <si>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</si>
  <si>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</si>
  <si>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</si>
  <si>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</si>
  <si>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</si>
  <si>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</si>
  <si>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</si>
  <si>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</si>
  <si>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</si>
  <si>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</si>
  <si>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</si>
  <si>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</si>
  <si>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</si>
  <si>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</si>
  <si>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</si>
  <si>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</si>
  <si>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</si>
  <si>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</si>
  <si>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</si>
  <si>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</si>
  <si>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</si>
  <si>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</si>
  <si>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</si>
  <si>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</si>
  <si>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</si>
  <si>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</si>
  <si>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</si>
  <si>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</si>
  <si>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</si>
  <si>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</si>
  <si>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</si>
  <si>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</si>
  <si>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</si>
  <si>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</si>
  <si>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</si>
  <si>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</si>
  <si>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</si>
  <si>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</si>
  <si>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</si>
  <si>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</si>
  <si>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</si>
  <si>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</si>
  <si>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</si>
  <si>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</si>
  <si>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</si>
  <si>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</si>
  <si>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</si>
  <si>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</si>
  <si>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</si>
  <si>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</si>
  <si>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</si>
  <si>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</si>
  <si>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</si>
  <si>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</si>
  <si>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</si>
  <si>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</si>
  <si>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</si>
  <si>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</si>
  <si>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</si>
  <si>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</si>
  <si>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</si>
  <si>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</si>
  <si>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</si>
  <si>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</si>
  <si>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</si>
  <si>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</si>
  <si>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</si>
  <si>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</si>
  <si>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</si>
  <si>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</si>
  <si>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</si>
  <si>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</si>
  <si>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</si>
  <si>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</si>
  <si>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</si>
  <si>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</si>
  <si>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</si>
  <si>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</si>
  <si>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</si>
  <si>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</si>
  <si>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</si>
  <si>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</si>
  <si>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</si>
  <si>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</si>
  <si>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</si>
  <si>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</si>
  <si>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</si>
  <si>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</si>
  <si>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</si>
  <si>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</si>
  <si>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</si>
  <si>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</si>
  <si>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</si>
  <si>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</si>
  <si>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</si>
  <si>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</si>
  <si>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</si>
  <si>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</si>
  <si>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</si>
  <si>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</si>
  <si>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</si>
  <si>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</si>
  <si>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</si>
  <si>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</si>
  <si>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</si>
  <si>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</si>
  <si>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</si>
  <si>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</si>
  <si>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</si>
  <si>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</si>
  <si>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</si>
  <si>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</si>
  <si>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</si>
  <si>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</si>
  <si>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</si>
  <si>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</si>
  <si>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</si>
  <si>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</si>
  <si>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</si>
  <si>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</si>
  <si>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</si>
  <si>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</si>
  <si>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</si>
  <si>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</si>
  <si>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</si>
  <si>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</si>
  <si>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</si>
  <si>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</si>
  <si>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</si>
  <si>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</si>
  <si>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</si>
  <si>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</si>
  <si>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</si>
  <si>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</si>
  <si>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</si>
  <si>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</si>
  <si>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</si>
  <si>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</si>
  <si>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</si>
  <si>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</si>
  <si>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</si>
  <si>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</si>
  <si>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</si>
  <si>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</si>
  <si>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</si>
  <si>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</si>
  <si>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</si>
  <si>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</si>
  <si>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</si>
  <si>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</si>
  <si>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</si>
  <si>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</si>
  <si>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</si>
  <si>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</si>
  <si>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</si>
  <si>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</si>
  <si>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</si>
  <si>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</si>
  <si>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</si>
  <si>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</si>
  <si>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</si>
  <si>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</si>
  <si>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</si>
  <si>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</si>
  <si>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</si>
  <si>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</si>
  <si>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</si>
  <si>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</si>
  <si>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</si>
  <si>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</si>
  <si>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</si>
  <si>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</si>
  <si>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</si>
  <si>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</si>
  <si>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</si>
  <si>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</si>
  <si>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</si>
  <si>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</si>
  <si>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</si>
  <si>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</si>
  <si>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</si>
  <si>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</si>
  <si>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</si>
  <si>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</si>
  <si>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</si>
  <si>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</si>
  <si>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</si>
  <si>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</si>
  <si>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</si>
  <si>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</si>
  <si>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</si>
  <si>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</si>
  <si>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</si>
  <si>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</si>
  <si>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</si>
  <si>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</si>
  <si>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</si>
  <si>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</si>
  <si>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</si>
  <si>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</si>
  <si>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</si>
  <si>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</si>
  <si>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</si>
  <si>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</si>
  <si>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</si>
  <si>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</si>
  <si>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</si>
  <si>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</si>
  <si>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</si>
  <si>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</si>
  <si>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</si>
  <si>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</si>
  <si>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</si>
  <si>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</si>
  <si>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</si>
  <si>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</si>
  <si>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</si>
  <si>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</si>
  <si>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</si>
  <si>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</si>
  <si>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</si>
  <si>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</si>
  <si>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</si>
  <si>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</si>
  <si>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</si>
  <si>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</si>
  <si>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</si>
  <si>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</si>
  <si>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</si>
  <si>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</si>
  <si>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</si>
  <si>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</si>
  <si>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</si>
  <si>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</si>
  <si>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</si>
  <si>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</si>
  <si>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</si>
  <si>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</si>
  <si>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</si>
  <si>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</si>
  <si>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</si>
  <si>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</si>
  <si>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</si>
  <si>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</si>
  <si>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</si>
  <si>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</si>
  <si>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</si>
  <si>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</si>
  <si>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</si>
  <si>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</si>
  <si>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</si>
  <si>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</si>
  <si>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</si>
  <si>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</si>
  <si>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</si>
  <si>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</si>
  <si>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</si>
  <si>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</si>
  <si>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</si>
  <si>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</si>
  <si>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</si>
  <si>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</si>
  <si>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</si>
  <si>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</si>
  <si>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</si>
  <si>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</si>
  <si>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</si>
  <si>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</si>
  <si>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</si>
  <si>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</si>
  <si>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</si>
  <si>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</si>
  <si>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</si>
  <si>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</si>
  <si>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</si>
  <si>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</si>
  <si>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</si>
  <si>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</si>
  <si>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</si>
  <si>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</si>
  <si>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</si>
  <si>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</si>
  <si>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</si>
  <si>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</si>
  <si>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</si>
  <si>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</si>
  <si>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</si>
  <si>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</si>
  <si>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</si>
  <si>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</si>
  <si>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</si>
  <si>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</si>
  <si>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</si>
  <si>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</si>
  <si>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</si>
  <si>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</si>
  <si>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</si>
  <si>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</si>
  <si>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</si>
  <si>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</si>
  <si>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</si>
  <si>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</si>
  <si>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</si>
  <si>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</si>
  <si>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</si>
  <si>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</si>
  <si>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</si>
  <si>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</si>
  <si>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</si>
  <si>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</si>
  <si>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</si>
  <si>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</si>
  <si>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</si>
  <si>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</si>
  <si>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</si>
  <si>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</si>
  <si>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</si>
  <si>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</si>
  <si>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</si>
  <si>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</si>
  <si>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</si>
  <si>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</si>
  <si>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</si>
  <si>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</si>
  <si>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</si>
  <si>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</si>
  <si>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</si>
  <si>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</si>
  <si>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</si>
  <si>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</si>
  <si>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</si>
  <si>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</si>
  <si>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</si>
  <si>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</si>
  <si>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</si>
  <si>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</si>
  <si>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</si>
  <si>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</si>
  <si>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</si>
  <si>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</si>
  <si>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</si>
  <si>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</si>
  <si>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</si>
  <si>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</si>
  <si>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</si>
  <si>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</si>
  <si>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</si>
  <si>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</si>
  <si>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</si>
  <si>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</si>
  <si>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</si>
  <si>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</si>
  <si>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</si>
  <si>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</si>
  <si>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</si>
  <si>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</si>
  <si>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</si>
  <si>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</si>
  <si>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</si>
  <si>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</si>
  <si>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</si>
  <si>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</si>
  <si>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</si>
  <si>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</si>
  <si>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</si>
  <si>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</si>
  <si>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</si>
  <si>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</si>
  <si>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</si>
  <si>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</si>
  <si>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</si>
  <si>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</si>
  <si>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</si>
  <si>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</si>
  <si>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</si>
  <si>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</si>
  <si>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</si>
  <si>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</si>
  <si>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</si>
  <si>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</si>
  <si>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</si>
  <si>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</si>
  <si>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</si>
  <si>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</si>
  <si>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</si>
  <si>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</si>
  <si>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</si>
  <si>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</si>
  <si>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</si>
  <si>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</si>
  <si>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</si>
  <si>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</si>
  <si>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</si>
  <si>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</si>
  <si>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</si>
  <si>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</si>
  <si>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</si>
  <si>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</si>
  <si>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</si>
  <si>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</si>
  <si>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</si>
  <si>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</si>
  <si>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</si>
  <si>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</si>
  <si>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</si>
  <si>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</si>
  <si>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</si>
  <si>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</si>
  <si>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</si>
  <si>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</si>
  <si>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</si>
  <si>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</si>
  <si>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</si>
  <si>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</si>
  <si>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</si>
  <si>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</si>
  <si>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</si>
  <si>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</si>
  <si>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</si>
  <si>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</si>
  <si>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</si>
  <si>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</si>
  <si>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</si>
  <si>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</si>
  <si>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</si>
  <si>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</si>
  <si>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</si>
  <si>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</si>
  <si>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</si>
  <si>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</si>
  <si>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</si>
  <si>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</si>
  <si>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</si>
  <si>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</si>
  <si>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</si>
  <si>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</si>
  <si>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</si>
  <si>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</si>
  <si>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</si>
  <si>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</si>
  <si>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</si>
  <si>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</si>
  <si>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</si>
  <si>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</si>
  <si>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</si>
  <si>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</si>
  <si>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</si>
  <si>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</si>
  <si>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</si>
  <si>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</si>
  <si>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</si>
  <si>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</si>
  <si>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</si>
  <si>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</si>
  <si>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</si>
  <si>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</si>
  <si>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</si>
  <si>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</si>
  <si>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</si>
  <si>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</si>
  <si>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</si>
  <si>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</si>
  <si>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</si>
  <si>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</si>
  <si>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</si>
  <si>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</si>
  <si>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</si>
  <si>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</si>
  <si>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</si>
  <si>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</si>
  <si>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</si>
  <si>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</si>
  <si>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</si>
  <si>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</si>
  <si>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</si>
  <si>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</si>
  <si>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</si>
  <si>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</si>
  <si>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</si>
  <si>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</si>
  <si>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</si>
  <si>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</si>
  <si>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</si>
  <si>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</si>
  <si>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</si>
  <si>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</si>
  <si>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</si>
  <si>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</si>
  <si>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</si>
  <si>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</si>
  <si>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</si>
  <si>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</si>
  <si>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</si>
  <si>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</si>
  <si>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</si>
  <si>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</si>
  <si>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</si>
  <si>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</si>
  <si>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</si>
  <si>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</si>
  <si>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</si>
  <si>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</si>
  <si>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</si>
  <si>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</si>
  <si>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</si>
  <si>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</si>
  <si>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</si>
  <si>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</si>
  <si>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</si>
  <si>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</si>
  <si>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</si>
  <si>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</si>
  <si>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</si>
  <si>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</si>
  <si>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</si>
  <si>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</si>
  <si>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</si>
  <si>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</si>
  <si>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</si>
  <si>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</si>
  <si>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</si>
  <si>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</si>
  <si>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</si>
  <si>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</si>
  <si>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</si>
  <si>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</si>
  <si>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</si>
  <si>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</si>
  <si>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</si>
  <si>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</si>
  <si>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</si>
  <si>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</si>
  <si>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</si>
  <si>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</si>
  <si>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</si>
  <si>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</si>
  <si>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</si>
  <si>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</si>
  <si>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</si>
  <si>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</si>
  <si>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</si>
  <si>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</si>
  <si>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</si>
  <si>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</si>
  <si>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</si>
  <si>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</si>
  <si>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</si>
  <si>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</si>
  <si>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</si>
  <si>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</si>
  <si>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</si>
  <si>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</si>
  <si>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</si>
  <si>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</si>
  <si>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</si>
  <si>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</si>
  <si>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</si>
  <si>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</si>
  <si>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</si>
  <si>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</si>
  <si>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</si>
  <si>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</si>
  <si>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</si>
  <si>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</si>
  <si>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</si>
  <si>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</si>
  <si>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</si>
  <si>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</si>
  <si>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</si>
  <si>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</si>
  <si>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</si>
  <si>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</si>
  <si>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</si>
  <si>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</si>
  <si>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</si>
  <si>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</si>
  <si>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</si>
  <si>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</si>
  <si>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</si>
  <si>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</si>
  <si>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</si>
  <si>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</si>
  <si>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</si>
  <si>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</si>
  <si>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</si>
  <si>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</si>
  <si>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</si>
  <si>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</si>
  <si>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</si>
  <si>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</si>
  <si>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</si>
  <si>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</si>
  <si>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</si>
  <si>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</si>
  <si>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</si>
  <si>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</si>
  <si>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</si>
  <si>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</si>
  <si>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</si>
  <si>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</si>
  <si>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</si>
  <si>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</si>
  <si>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</si>
  <si>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</si>
  <si>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</si>
  <si>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</si>
  <si>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</si>
  <si>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</si>
  <si>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</si>
  <si>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</si>
  <si>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</si>
  <si>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</si>
  <si>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</si>
  <si>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</si>
  <si>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</si>
  <si>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</si>
  <si>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</si>
  <si>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</si>
  <si>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</si>
  <si>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</si>
  <si>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</si>
  <si>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</si>
  <si>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</si>
  <si>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</si>
  <si>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</si>
  <si>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</si>
  <si>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</si>
  <si>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</si>
  <si>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</si>
  <si>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</si>
  <si>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</si>
  <si>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</si>
  <si>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</si>
  <si>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</si>
  <si>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</si>
  <si>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</si>
  <si>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</si>
  <si>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</si>
  <si>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</si>
  <si>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</si>
  <si>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</si>
  <si>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</si>
  <si>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</si>
  <si>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</si>
  <si>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</si>
  <si>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</si>
  <si>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</si>
  <si>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</si>
  <si>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</si>
  <si>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</si>
  <si>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</si>
  <si>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</si>
  <si>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</si>
  <si>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</si>
  <si>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</si>
  <si>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</si>
  <si>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</si>
  <si>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</si>
  <si>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</si>
  <si>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</si>
  <si>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</si>
  <si>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</si>
  <si>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</si>
  <si>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</si>
  <si>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</si>
  <si>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</si>
  <si>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</si>
  <si>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</si>
  <si>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</si>
  <si>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</si>
  <si>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</si>
  <si>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</si>
  <si>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</si>
  <si>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</si>
  <si>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</si>
  <si>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</si>
  <si>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</si>
  <si>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</si>
  <si>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</si>
  <si>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</si>
  <si>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</si>
  <si>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</si>
  <si>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</si>
  <si>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</si>
  <si>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</si>
  <si>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</si>
  <si>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</si>
  <si>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</si>
  <si>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</si>
  <si>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</si>
  <si>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</si>
  <si>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</si>
  <si>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</si>
  <si>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</si>
  <si>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</si>
  <si>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</si>
  <si>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</si>
  <si>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</si>
  <si>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</si>
  <si>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</si>
  <si>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</si>
  <si>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</si>
  <si>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</si>
  <si>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</si>
  <si>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</si>
  <si>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</si>
  <si>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</si>
  <si>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</si>
  <si>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</si>
  <si>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</si>
  <si>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</si>
  <si>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</si>
  <si>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</si>
  <si>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</si>
  <si>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</si>
  <si>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</si>
  <si>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</si>
  <si>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</si>
  <si>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</si>
  <si>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</si>
  <si>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</si>
  <si>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</si>
  <si>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</si>
  <si>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</si>
  <si>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</si>
  <si>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</si>
  <si>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</si>
  <si>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</si>
  <si>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</si>
  <si>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</si>
  <si>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</si>
  <si>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</si>
  <si>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</si>
  <si>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</si>
  <si>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</si>
  <si>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</si>
  <si>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</si>
  <si>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</si>
  <si>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</si>
  <si>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</si>
  <si>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</si>
  <si>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</si>
  <si>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</si>
  <si>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</si>
  <si>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</si>
  <si>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</si>
  <si>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</si>
  <si>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</si>
  <si>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</si>
  <si>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</si>
  <si>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</si>
  <si>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</si>
  <si>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</si>
  <si>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</si>
  <si>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</si>
  <si>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</si>
  <si>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</si>
  <si>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</si>
  <si>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</si>
  <si>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</si>
  <si>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</si>
  <si>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</si>
  <si>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</si>
  <si>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</si>
  <si>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</si>
  <si>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</si>
  <si>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</si>
  <si>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</si>
  <si>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</si>
  <si>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</si>
  <si>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</si>
  <si>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</si>
  <si>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</si>
  <si>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</si>
  <si>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</si>
  <si>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</si>
  <si>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</si>
  <si>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</si>
  <si>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</si>
  <si>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</si>
  <si>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</si>
  <si>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</si>
  <si>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</si>
  <si>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</si>
  <si>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</si>
  <si>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</si>
  <si>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</si>
  <si>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</si>
  <si>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</si>
  <si>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</si>
  <si>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</si>
  <si>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</si>
  <si>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</si>
  <si>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</si>
  <si>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</si>
  <si>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</si>
  <si>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</si>
  <si>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</si>
  <si>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</si>
  <si>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</si>
  <si>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</si>
  <si>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</si>
  <si>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</si>
  <si>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</si>
  <si>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</si>
  <si>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</si>
  <si>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</si>
  <si>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</si>
  <si>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</si>
  <si>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</si>
  <si>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</si>
  <si>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</si>
  <si>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</si>
  <si>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</si>
  <si>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</si>
  <si>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</si>
  <si>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</si>
  <si>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</si>
  <si>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</si>
  <si>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</si>
  <si>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</si>
  <si>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</si>
  <si>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</si>
  <si>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</si>
  <si>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</si>
  <si>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</si>
  <si>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</si>
  <si>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</si>
  <si>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</si>
  <si>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</si>
  <si>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</si>
  <si>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</si>
  <si>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</si>
  <si>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</si>
  <si>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</si>
  <si>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</si>
  <si>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</si>
  <si>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</si>
  <si>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</si>
  <si>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</si>
  <si>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</si>
  <si>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</si>
  <si>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</si>
  <si>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</si>
  <si>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</si>
  <si>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</si>
  <si>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</si>
  <si>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</si>
  <si>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</si>
  <si>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</si>
  <si>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</si>
  <si>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</si>
  <si>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</si>
  <si>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</si>
  <si>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</si>
  <si>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</si>
  <si>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</si>
  <si>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</si>
  <si>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</si>
  <si>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</si>
  <si>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</si>
  <si>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</si>
  <si>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</si>
  <si>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</si>
  <si>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</si>
  <si>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</si>
  <si>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</si>
  <si>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</si>
  <si>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</si>
  <si>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</si>
  <si>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</si>
  <si>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</si>
  <si>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</si>
  <si>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</si>
  <si>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</si>
  <si>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</si>
  <si>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</si>
  <si>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</si>
  <si>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</si>
  <si>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</si>
  <si>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</si>
  <si>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</si>
  <si>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</si>
  <si>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</si>
  <si>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</si>
  <si>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</si>
  <si>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</si>
  <si>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</si>
  <si>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</si>
  <si>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</si>
  <si>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</si>
  <si>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</si>
  <si>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</si>
  <si>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</si>
  <si>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</si>
  <si>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</si>
  <si>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</si>
  <si>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</si>
  <si>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</si>
  <si>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</si>
  <si>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</si>
  <si>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</si>
  <si>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</si>
  <si>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</si>
  <si>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</si>
  <si>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</si>
  <si>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</si>
  <si>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</si>
  <si>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</si>
  <si>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</si>
  <si>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</si>
  <si>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</si>
  <si>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</si>
  <si>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</si>
  <si>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</si>
  <si>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</si>
  <si>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</si>
  <si>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</si>
  <si>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</si>
  <si>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</si>
  <si>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</si>
  <si>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</si>
  <si>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</si>
  <si>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</si>
  <si>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</si>
  <si>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</si>
  <si>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</si>
  <si>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</si>
  <si>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</si>
  <si>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</si>
  <si>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</si>
  <si>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</si>
  <si>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</si>
  <si>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</si>
  <si>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</si>
  <si>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</si>
  <si>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</si>
  <si>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</si>
  <si>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</si>
  <si>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</si>
  <si>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</si>
  <si>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</si>
  <si>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</si>
  <si>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</si>
  <si>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</si>
  <si>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</si>
  <si>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</si>
  <si>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</si>
  <si>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</si>
  <si>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</si>
  <si>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</si>
  <si>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</si>
  <si>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</si>
  <si>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</si>
  <si>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</si>
  <si>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</si>
  <si>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</si>
  <si>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</si>
  <si>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</si>
  <si>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</si>
  <si>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</si>
  <si>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</si>
  <si>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</si>
  <si>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</si>
  <si>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</si>
  <si>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</si>
  <si>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</si>
  <si>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</si>
  <si>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</si>
  <si>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</si>
  <si>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</si>
  <si>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</si>
  <si>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</si>
  <si>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</si>
  <si>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</si>
  <si>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</si>
  <si>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</si>
  <si>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</si>
  <si>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</si>
  <si>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</si>
  <si>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</si>
  <si>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</si>
  <si>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</si>
  <si>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</si>
  <si>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</si>
  <si>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</si>
  <si>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</si>
  <si>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</si>
  <si>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</si>
  <si>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</si>
  <si>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</si>
  <si>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</si>
  <si>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</si>
  <si>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</si>
  <si>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</si>
  <si>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</si>
  <si>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</si>
  <si>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</si>
  <si>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</si>
  <si>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</si>
  <si>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</si>
  <si>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</si>
  <si>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</si>
  <si>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</si>
  <si>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</si>
  <si>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</si>
  <si>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</si>
  <si>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</si>
  <si>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</si>
  <si>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</si>
  <si>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</si>
  <si>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</si>
  <si>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</si>
  <si>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</si>
  <si>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</si>
  <si>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</si>
  <si>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</si>
  <si>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</si>
  <si>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</si>
  <si>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</si>
  <si>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</si>
  <si>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</si>
  <si>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</si>
  <si>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</si>
  <si>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</si>
  <si>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</si>
  <si>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</si>
  <si>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</si>
  <si>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</si>
  <si>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</si>
  <si>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</si>
  <si>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</si>
  <si>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</si>
  <si>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</si>
  <si>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</si>
  <si>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</si>
  <si>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</si>
  <si>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</si>
  <si>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</si>
  <si>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</si>
  <si>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</si>
  <si>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</si>
  <si>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</si>
  <si>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</si>
  <si>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</si>
  <si>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</si>
  <si>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</si>
  <si>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</si>
  <si>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</si>
  <si>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</si>
  <si>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</si>
  <si>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</si>
  <si>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</si>
  <si>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</si>
  <si>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</si>
  <si>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</si>
  <si>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</si>
  <si>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</si>
  <si>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</si>
  <si>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</si>
  <si>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</si>
  <si>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</si>
  <si>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</si>
  <si>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</si>
  <si>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</si>
  <si>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</si>
  <si>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</si>
  <si>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</si>
  <si>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</si>
  <si>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</si>
  <si>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</si>
  <si>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</si>
  <si>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</si>
  <si>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</si>
  <si>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</si>
  <si>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</si>
  <si>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</si>
  <si>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</si>
  <si>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</si>
  <si>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</si>
  <si>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</si>
  <si>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</si>
  <si>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</si>
  <si>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</si>
  <si>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</si>
  <si>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</si>
  <si>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</si>
  <si>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</si>
  <si>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</si>
  <si>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</si>
  <si>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</si>
  <si>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</si>
  <si>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</si>
  <si>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</si>
  <si>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</si>
  <si>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</si>
  <si>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</si>
  <si>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</si>
  <si>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</si>
  <si>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</si>
  <si>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</si>
  <si>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</si>
  <si>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</si>
  <si>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</si>
  <si>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</si>
  <si>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</si>
  <si>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</si>
  <si>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</si>
  <si>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</si>
  <si>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</si>
  <si>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</si>
  <si>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</si>
  <si>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</si>
  <si>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</si>
  <si>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</si>
  <si>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</si>
  <si>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</si>
  <si>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</si>
  <si>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</si>
  <si>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</si>
  <si>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</si>
  <si>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</si>
  <si>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</si>
  <si>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</si>
  <si>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</si>
  <si>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</si>
  <si>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</si>
  <si>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</si>
  <si>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</si>
  <si>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</si>
  <si>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</si>
  <si>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</si>
  <si>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</si>
  <si>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</si>
  <si>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</si>
  <si>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</si>
  <si>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</si>
  <si>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</si>
  <si>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</si>
  <si>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</si>
  <si>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</si>
  <si>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</si>
  <si>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</si>
  <si>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</si>
  <si>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</si>
  <si>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</si>
  <si>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</si>
  <si>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</si>
  <si>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</si>
  <si>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</si>
  <si>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</si>
  <si>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</si>
  <si>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</si>
  <si>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</si>
  <si>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</si>
  <si>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</si>
  <si>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</si>
  <si>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</si>
  <si>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</si>
  <si>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</si>
  <si>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</si>
  <si>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</si>
  <si>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</si>
  <si>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</si>
  <si>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</si>
  <si>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</si>
  <si>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</si>
  <si>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</si>
  <si>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</si>
  <si>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</si>
  <si>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</si>
  <si>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</si>
  <si>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</si>
  <si>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</si>
  <si>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</si>
  <si>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</si>
  <si>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</si>
  <si>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</si>
  <si>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</si>
  <si>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</si>
  <si>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</si>
  <si>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</si>
  <si>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</si>
  <si>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</si>
  <si>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</si>
  <si>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</si>
  <si>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</si>
  <si>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</si>
  <si>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</si>
  <si>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</si>
  <si>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</si>
  <si>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</si>
  <si>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</si>
  <si>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</si>
  <si>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</si>
  <si>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</si>
  <si>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</si>
  <si>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</si>
  <si>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</si>
  <si>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</si>
  <si>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</si>
  <si>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</si>
  <si>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</si>
  <si>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</si>
  <si>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</si>
  <si>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</si>
  <si>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</si>
  <si>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</si>
  <si>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</si>
  <si>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</si>
  <si>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</si>
  <si>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</si>
  <si>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</si>
  <si>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</si>
  <si>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</si>
  <si>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</si>
  <si>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</si>
  <si>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</si>
  <si>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</si>
  <si>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</si>
  <si>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</si>
  <si>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</si>
  <si>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</si>
  <si>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</si>
  <si>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</si>
  <si>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</si>
  <si>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</si>
  <si>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</si>
  <si>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</si>
  <si>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</si>
  <si>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</si>
  <si>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</si>
  <si>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</si>
  <si>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</si>
  <si>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</si>
  <si>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</si>
  <si>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</si>
  <si>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</si>
  <si>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</si>
  <si>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</si>
  <si>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</si>
  <si>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</si>
  <si>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</si>
  <si>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</si>
  <si>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</si>
  <si>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</si>
  <si>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</si>
  <si>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</si>
  <si>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</si>
  <si>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</si>
  <si>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</si>
  <si>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</si>
  <si>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</si>
  <si>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</si>
  <si>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</si>
  <si>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</si>
  <si>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</si>
  <si>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</si>
  <si>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</si>
  <si>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</si>
  <si>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</si>
  <si>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</si>
  <si>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</si>
  <si>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</si>
  <si>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</si>
  <si>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</si>
  <si>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</si>
  <si>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</si>
  <si>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</si>
  <si>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</si>
  <si>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</si>
  <si>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</si>
  <si>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</si>
  <si>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</si>
  <si>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</si>
  <si>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</si>
  <si>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</si>
  <si>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</si>
  <si>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</si>
  <si>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</si>
  <si>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</si>
  <si>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</si>
  <si>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</si>
  <si>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</si>
  <si>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</si>
  <si>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</si>
  <si>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</si>
  <si>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</si>
  <si>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</si>
  <si>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</si>
  <si>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</si>
  <si>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</si>
  <si>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</si>
  <si>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</si>
  <si>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</si>
  <si>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</si>
  <si>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</si>
  <si>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</si>
  <si>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</si>
  <si>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</si>
  <si>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</si>
  <si>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</si>
  <si>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</si>
  <si>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</si>
  <si>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</si>
  <si>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</si>
  <si>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</si>
  <si>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</si>
  <si>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</si>
  <si>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</si>
  <si>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</si>
  <si>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</si>
  <si>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</si>
  <si>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</si>
  <si>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</si>
  <si>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</si>
  <si>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</si>
  <si>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</si>
  <si>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</si>
  <si>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</si>
  <si>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</si>
  <si>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</si>
  <si>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</si>
  <si>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</si>
  <si>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</si>
  <si>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</si>
  <si>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</si>
  <si>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</si>
  <si>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</si>
  <si>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</si>
  <si>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</si>
  <si>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</si>
  <si>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</si>
  <si>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</si>
  <si>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</si>
  <si>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</si>
  <si>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</si>
  <si>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</si>
  <si>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</si>
  <si>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</si>
  <si>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</si>
  <si>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</si>
  <si>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</si>
  <si>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</si>
  <si>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</si>
  <si>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</si>
  <si>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</si>
  <si>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</si>
  <si>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</si>
  <si>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</si>
  <si>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</si>
  <si>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</si>
  <si>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</si>
  <si>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</si>
  <si>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</si>
  <si>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</si>
  <si>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</si>
  <si>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</si>
  <si>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</si>
  <si>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</si>
  <si>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</si>
  <si>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</si>
  <si>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</si>
  <si>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</si>
  <si>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</si>
  <si>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</si>
  <si>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</si>
  <si>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</si>
  <si>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</si>
  <si>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</si>
  <si>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</si>
  <si>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</si>
  <si>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</si>
  <si>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</si>
  <si>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</si>
  <si>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</si>
  <si>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</si>
  <si>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</si>
  <si>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</si>
  <si>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</si>
  <si>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</si>
  <si>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</si>
  <si>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</si>
  <si>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</si>
  <si>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</si>
  <si>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</si>
  <si>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</si>
  <si>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</si>
  <si>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</si>
  <si>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</si>
  <si>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</si>
  <si>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</si>
  <si>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</si>
  <si>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</si>
  <si>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</si>
  <si>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</si>
  <si>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</si>
  <si>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</si>
  <si>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</si>
  <si>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</si>
  <si>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</si>
  <si>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</si>
  <si>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</si>
  <si>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</si>
  <si>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</si>
  <si>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</si>
  <si>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</si>
  <si>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</si>
  <si>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</si>
  <si>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</si>
  <si>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</si>
  <si>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</si>
  <si>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</si>
  <si>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</si>
  <si>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</si>
  <si>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</si>
  <si>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</si>
  <si>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</si>
  <si>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</si>
  <si>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</si>
  <si>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</si>
  <si>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</si>
  <si>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</si>
  <si>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</si>
  <si>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</si>
  <si>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</si>
  <si>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</si>
  <si>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</si>
  <si>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</si>
  <si>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</si>
  <si>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</si>
  <si>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</si>
  <si>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</si>
  <si>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</si>
  <si>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</si>
  <si>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</si>
  <si>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</si>
  <si>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</si>
  <si>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</si>
  <si>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</si>
  <si>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</si>
  <si>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</si>
  <si>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</si>
  <si>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</si>
  <si>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</si>
  <si>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</si>
  <si>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</si>
  <si>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</si>
  <si>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</si>
  <si>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</si>
  <si>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</si>
  <si>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</si>
  <si>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</si>
  <si>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</si>
  <si>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</si>
  <si>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</si>
  <si>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</si>
  <si>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</si>
  <si>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</si>
  <si>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</si>
  <si>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</si>
  <si>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</si>
  <si>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</si>
  <si>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</si>
  <si>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</si>
  <si>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</si>
  <si>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</si>
  <si>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</si>
  <si>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</si>
  <si>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</si>
  <si>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</si>
  <si>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</si>
  <si>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</si>
  <si>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</si>
  <si>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</si>
  <si>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</si>
  <si>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</si>
  <si>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</si>
  <si>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</si>
  <si>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</si>
  <si>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</si>
  <si>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</si>
  <si>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</si>
  <si>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</si>
  <si>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</si>
  <si>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</si>
  <si>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</si>
  <si>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</si>
  <si>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</si>
  <si>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</si>
  <si>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</si>
  <si>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</si>
  <si>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</si>
  <si>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</si>
  <si>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</si>
  <si>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</si>
  <si>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</si>
  <si>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</si>
  <si>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</si>
  <si>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</si>
  <si>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</si>
  <si>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</si>
  <si>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</si>
  <si>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</si>
  <si>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</si>
  <si>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</si>
  <si>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</si>
  <si>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</si>
  <si>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</si>
  <si>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</si>
  <si>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</si>
  <si>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</si>
  <si>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</si>
  <si>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</si>
  <si>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</si>
  <si>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</si>
  <si>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</si>
  <si>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</si>
  <si>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</si>
  <si>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</si>
  <si>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</si>
  <si>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</si>
  <si>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</si>
  <si>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</si>
  <si>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</si>
  <si>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</si>
  <si>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</si>
  <si>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</si>
  <si>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</si>
  <si>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</si>
  <si>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</si>
  <si>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</si>
  <si>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</si>
  <si>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</si>
  <si>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</si>
  <si>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</si>
  <si>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</si>
  <si>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</si>
  <si>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</si>
  <si>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</si>
  <si>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</si>
  <si>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</si>
  <si>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</si>
  <si>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</si>
  <si>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</si>
  <si>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</si>
  <si>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</si>
  <si>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</si>
  <si>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</si>
  <si>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</si>
  <si>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</si>
  <si>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</si>
  <si>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</si>
  <si>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</si>
  <si>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</si>
  <si>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</si>
  <si>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</si>
  <si>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</si>
  <si>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</si>
  <si>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</si>
  <si>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</si>
  <si>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</si>
  <si>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</si>
  <si>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</si>
  <si>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</si>
  <si>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</si>
  <si>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</si>
  <si>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</si>
  <si>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</si>
  <si>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</si>
  <si>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</si>
  <si>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</si>
  <si>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</si>
  <si>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</si>
  <si>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</si>
  <si>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</si>
  <si>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</si>
  <si>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</si>
  <si>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</si>
  <si>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</si>
  <si>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</si>
  <si>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</si>
  <si>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</si>
  <si>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</si>
  <si>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</si>
  <si>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</si>
  <si>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</si>
  <si>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</si>
  <si>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</si>
  <si>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</si>
  <si>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</si>
  <si>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</si>
  <si>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</si>
  <si>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</si>
  <si>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</si>
  <si>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</si>
  <si>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</si>
  <si>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</si>
  <si>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</si>
  <si>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</si>
  <si>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</si>
  <si>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</si>
  <si>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</si>
  <si>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</si>
  <si>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</si>
  <si>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</si>
  <si>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</si>
  <si>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</si>
  <si>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</si>
  <si>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</si>
  <si>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</si>
  <si>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</si>
  <si>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</si>
  <si>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</si>
  <si>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</si>
  <si>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</si>
  <si>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</si>
  <si>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</si>
  <si>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</si>
  <si>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</si>
  <si>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</si>
  <si>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</si>
  <si>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</si>
  <si>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</si>
  <si>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</si>
  <si>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</si>
  <si>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</si>
  <si>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</si>
  <si>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</si>
  <si>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</si>
  <si>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</si>
  <si>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</si>
  <si>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</si>
  <si>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</si>
  <si>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</si>
  <si>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</si>
  <si>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</si>
  <si>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</si>
  <si>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</si>
  <si>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</si>
  <si>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</si>
  <si>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</si>
  <si>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</si>
  <si>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</si>
  <si>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</si>
  <si>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</si>
  <si>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</si>
  <si>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</si>
  <si>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</si>
  <si>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</si>
  <si>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</si>
  <si>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</si>
  <si>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</si>
  <si>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</si>
  <si>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</si>
  <si>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</si>
  <si>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</si>
  <si>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</si>
  <si>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</si>
  <si>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</si>
  <si>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</si>
  <si>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</si>
  <si>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</si>
  <si>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</si>
  <si>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</si>
  <si>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</si>
  <si>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</si>
  <si>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</si>
  <si>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</si>
  <si>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</si>
  <si>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</si>
  <si>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</si>
  <si>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</si>
  <si>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</si>
  <si>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</si>
  <si>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</si>
  <si>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</si>
  <si>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</si>
  <si>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</si>
  <si>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</si>
  <si>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</si>
  <si>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</si>
  <si>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</si>
  <si>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</si>
  <si>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</si>
  <si>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</si>
  <si>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</si>
  <si>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</si>
  <si>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</si>
  <si>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</si>
  <si>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</si>
  <si>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</si>
  <si>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</si>
  <si>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</si>
  <si>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</si>
  <si>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</si>
  <si>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</si>
  <si>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</si>
  <si>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</si>
  <si>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</si>
  <si>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</si>
  <si>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</si>
  <si>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</si>
  <si>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</si>
  <si>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</si>
  <si>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</si>
  <si>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</si>
  <si>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</si>
  <si>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</si>
  <si>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</si>
  <si>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</si>
  <si>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</si>
  <si>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</si>
  <si>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</si>
  <si>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</si>
  <si>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</si>
  <si>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</si>
  <si>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</si>
  <si>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</si>
  <si>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</si>
  <si>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</si>
  <si>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</si>
  <si>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</si>
  <si>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</si>
  <si>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</si>
  <si>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</si>
  <si>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</si>
  <si>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</si>
  <si>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</si>
  <si>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</si>
  <si>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</si>
  <si>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</si>
  <si>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</si>
  <si>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</si>
  <si>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</si>
  <si>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</si>
  <si>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</si>
  <si>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</si>
  <si>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</si>
  <si>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</si>
  <si>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</si>
  <si>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</si>
  <si>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</si>
  <si>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</si>
  <si>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</si>
  <si>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</si>
  <si>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</si>
  <si>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</si>
  <si>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</si>
  <si>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</si>
  <si>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</si>
  <si>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</si>
  <si>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</si>
  <si>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</si>
  <si>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</si>
  <si>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</si>
  <si>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</si>
  <si>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</si>
  <si>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</si>
  <si>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</si>
  <si>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</si>
  <si>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</si>
  <si>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</si>
  <si>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</si>
  <si>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</si>
  <si>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</si>
  <si>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</si>
  <si>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</si>
  <si>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</si>
  <si>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</si>
  <si>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</si>
  <si>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</si>
  <si>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</si>
  <si>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</si>
  <si>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</si>
  <si>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</si>
  <si>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</si>
  <si>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</si>
  <si>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</si>
  <si>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</si>
  <si>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</si>
  <si>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</si>
  <si>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</si>
  <si>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</si>
  <si>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</si>
  <si>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</si>
  <si>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</si>
  <si>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</si>
  <si>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</si>
  <si>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</si>
  <si>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</si>
  <si>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</si>
  <si>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</si>
  <si>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</si>
  <si>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</si>
  <si>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</si>
  <si>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</si>
  <si>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</si>
  <si>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</si>
  <si>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</si>
  <si>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</si>
  <si>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</si>
  <si>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</si>
  <si>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</si>
  <si>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</si>
  <si>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</si>
  <si>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</si>
  <si>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</si>
  <si>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</si>
  <si>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</si>
  <si>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</si>
  <si>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</si>
  <si>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</si>
  <si>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</si>
  <si>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</si>
  <si>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</si>
  <si>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</si>
  <si>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</si>
  <si>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</si>
  <si>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</si>
  <si>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</si>
  <si>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</si>
  <si>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</si>
  <si>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</si>
  <si>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</si>
  <si>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</si>
  <si>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</si>
  <si>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</si>
  <si>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</si>
  <si>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</si>
  <si>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</si>
  <si>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</si>
  <si>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</si>
  <si>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</si>
  <si>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</si>
  <si>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</si>
  <si>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</si>
  <si>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</si>
  <si>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</si>
  <si>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</si>
  <si>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</si>
  <si>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</si>
  <si>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</si>
  <si>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</si>
  <si>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</si>
  <si>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</si>
  <si>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</si>
  <si>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</si>
  <si>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</si>
  <si>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</si>
  <si>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</si>
  <si>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</si>
  <si>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</si>
  <si>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</si>
  <si>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</si>
  <si>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</si>
  <si>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</si>
  <si>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</si>
  <si>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</si>
  <si>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</si>
  <si>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</si>
  <si>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</si>
  <si>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</si>
  <si>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</si>
  <si>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</si>
  <si>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</si>
  <si>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</si>
  <si>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</si>
  <si>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</si>
  <si>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</si>
  <si>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</si>
  <si>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</si>
  <si>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</si>
  <si>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</si>
  <si>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</si>
  <si>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</si>
  <si>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</si>
  <si>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</si>
  <si>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</si>
  <si>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</si>
  <si>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</si>
  <si>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</si>
  <si>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</si>
  <si>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</si>
  <si>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</si>
  <si>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</si>
  <si>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</si>
  <si>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</si>
  <si>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</si>
  <si>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</si>
  <si>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</si>
  <si>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</si>
  <si>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</si>
  <si>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</si>
  <si>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</si>
  <si>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</si>
  <si>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</si>
  <si>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</si>
  <si>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</si>
  <si>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</si>
  <si>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</si>
  <si>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</si>
  <si>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</si>
  <si>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</si>
  <si>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</si>
  <si>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</si>
  <si>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</si>
  <si>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</si>
  <si>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</si>
  <si>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</si>
  <si>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</si>
  <si>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</si>
  <si>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</si>
  <si>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</si>
  <si>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</si>
  <si>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</si>
  <si>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</si>
  <si>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</si>
  <si>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</si>
  <si>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</si>
  <si>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</si>
  <si>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</si>
  <si>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</si>
  <si>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</si>
  <si>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</si>
  <si>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</si>
  <si>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</si>
  <si>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</si>
  <si>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</si>
  <si>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</si>
  <si>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</si>
  <si>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</si>
  <si>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</si>
  <si>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</si>
  <si>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</si>
  <si>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</si>
  <si>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</si>
  <si>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</si>
  <si>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</si>
  <si>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</si>
  <si>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</si>
  <si>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</si>
  <si>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</si>
  <si>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</si>
  <si>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</si>
  <si>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</si>
  <si>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</si>
  <si>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</si>
  <si>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</si>
  <si>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</si>
  <si>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</si>
  <si>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</si>
  <si>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</si>
  <si>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</si>
  <si>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</si>
  <si>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</si>
  <si>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</si>
  <si>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</si>
  <si>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</si>
  <si>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</si>
  <si>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</si>
  <si>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</si>
  <si>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</si>
  <si>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</si>
  <si>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</si>
  <si>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</si>
  <si>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</si>
  <si>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</si>
  <si>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</si>
  <si>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</si>
  <si>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</si>
  <si>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</si>
  <si>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</si>
  <si>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</si>
  <si>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</si>
  <si>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</si>
  <si>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</si>
  <si>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</si>
  <si>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</si>
  <si>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</si>
  <si>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</si>
  <si>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</si>
  <si>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</si>
  <si>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</si>
  <si>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</si>
  <si>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</si>
  <si>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</si>
  <si>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</si>
  <si>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</si>
  <si>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</si>
  <si>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</si>
  <si>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</si>
  <si>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</si>
  <si>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</si>
  <si>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</si>
  <si>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</si>
  <si>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</si>
  <si>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</si>
  <si>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</si>
  <si>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</si>
  <si>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</si>
  <si>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</si>
  <si>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</si>
  <si>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</si>
  <si>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</si>
  <si>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</si>
  <si>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</si>
  <si>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</si>
  <si>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</si>
  <si>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</si>
  <si>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</si>
  <si>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</si>
  <si>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</si>
  <si>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</si>
  <si>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</si>
  <si>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</si>
  <si>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</si>
  <si>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</si>
  <si>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</si>
  <si>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</si>
  <si>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</si>
  <si>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</si>
  <si>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</si>
  <si>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</si>
  <si>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</si>
  <si>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</si>
  <si>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</si>
  <si>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</si>
  <si>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</si>
  <si>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</si>
  <si>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</si>
  <si>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</si>
  <si>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</si>
  <si>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</si>
  <si>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</si>
  <si>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</si>
  <si>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</si>
  <si>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</si>
  <si>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</si>
  <si>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</si>
  <si>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</si>
  <si>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</si>
  <si>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</si>
  <si>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</si>
  <si>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</si>
  <si>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</si>
  <si>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</si>
  <si>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</si>
  <si>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</si>
  <si>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</si>
  <si>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</si>
  <si>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</si>
  <si>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</si>
  <si>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</si>
  <si>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</si>
  <si>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</si>
  <si>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</si>
  <si>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</si>
  <si>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</si>
  <si>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</si>
  <si>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</si>
  <si>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</si>
  <si>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</si>
  <si>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</si>
  <si>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</si>
  <si>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</si>
  <si>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</si>
  <si>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</si>
  <si>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</si>
  <si>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</si>
  <si>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</si>
  <si>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</si>
  <si>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</si>
  <si>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</si>
  <si>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</si>
  <si>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</si>
  <si>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</si>
  <si>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</si>
  <si>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</si>
  <si>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</si>
  <si>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</si>
  <si>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</si>
  <si>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</si>
  <si>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</si>
  <si>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</si>
  <si>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</si>
  <si>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</si>
  <si>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</si>
  <si>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</si>
  <si>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</si>
  <si>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</si>
  <si>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</si>
  <si>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</si>
  <si>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</si>
  <si>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</si>
  <si>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</si>
  <si>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</si>
  <si>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</si>
  <si>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</si>
  <si>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</si>
  <si>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</si>
  <si>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</si>
  <si>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</si>
  <si>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</si>
  <si>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</si>
  <si>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</si>
  <si>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</si>
  <si>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</si>
  <si>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</si>
  <si>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</si>
  <si>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</si>
  <si>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</si>
  <si>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</si>
  <si>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</si>
  <si>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</si>
  <si>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</si>
  <si>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</si>
  <si>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</si>
  <si>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</si>
  <si>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</si>
  <si>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</si>
  <si>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</si>
  <si>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</si>
  <si>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</si>
  <si>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</si>
  <si>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</si>
  <si>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</si>
  <si>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</si>
  <si>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</si>
  <si>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</si>
  <si>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</si>
  <si>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</si>
  <si>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</si>
  <si>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</si>
  <si>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</si>
  <si>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</si>
  <si>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</si>
  <si>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</si>
  <si>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</si>
  <si>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</si>
  <si>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</si>
  <si>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</si>
  <si>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</si>
  <si>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</si>
  <si>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</si>
  <si>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</si>
  <si>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</si>
  <si>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</si>
  <si>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</si>
  <si>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</si>
  <si>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</si>
  <si>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</si>
  <si>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</si>
  <si>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</si>
  <si>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</si>
  <si>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</si>
  <si>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</si>
  <si>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</si>
  <si>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</si>
  <si>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</si>
  <si>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</si>
  <si>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</si>
  <si>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</si>
  <si>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</si>
  <si>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</si>
  <si>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</si>
  <si>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</si>
  <si>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</si>
  <si>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</si>
  <si>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</si>
  <si>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</si>
  <si>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</si>
  <si>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</si>
  <si>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</si>
  <si>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</si>
  <si>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</si>
  <si>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</si>
  <si>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</si>
  <si>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</si>
  <si>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</si>
  <si>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</si>
  <si>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</si>
  <si>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</si>
  <si>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</si>
  <si>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</si>
  <si>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</si>
  <si>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</si>
  <si>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</si>
  <si>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</si>
  <si>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</si>
  <si>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</si>
  <si>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</si>
  <si>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</si>
  <si>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</si>
  <si>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</si>
  <si>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</si>
  <si>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</si>
  <si>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</si>
  <si>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</si>
  <si>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</si>
  <si>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</si>
  <si>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</si>
  <si>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</si>
  <si>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</si>
  <si>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</si>
  <si>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</si>
  <si>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</si>
  <si>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</si>
  <si>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</si>
  <si>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</si>
  <si>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</si>
  <si>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</si>
  <si>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</si>
  <si>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</si>
  <si>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</si>
  <si>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</si>
  <si>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</si>
  <si>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</si>
  <si>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</si>
  <si>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</si>
  <si>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</si>
  <si>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</si>
  <si>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</si>
  <si>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</si>
  <si>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</si>
  <si>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</si>
  <si>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</si>
  <si>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</si>
  <si>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</si>
  <si>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</si>
  <si>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</si>
  <si>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</si>
  <si>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</si>
  <si>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</si>
  <si>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</si>
  <si>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</si>
  <si>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</si>
  <si>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</si>
  <si>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</si>
  <si>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</si>
  <si>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</si>
  <si>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</si>
  <si>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</si>
  <si>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</si>
  <si>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</si>
  <si>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</si>
  <si>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</si>
  <si>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</si>
  <si>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</si>
  <si>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</si>
  <si>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</si>
  <si>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</si>
  <si>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</si>
  <si>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</si>
  <si>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</si>
  <si>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</si>
  <si>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</si>
  <si>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</si>
  <si>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</si>
  <si>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</si>
  <si>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</si>
  <si>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</si>
  <si>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</si>
  <si>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</si>
  <si>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</si>
  <si>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</si>
  <si>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</si>
  <si>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</si>
  <si>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</si>
  <si>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</si>
  <si>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</si>
  <si>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</si>
  <si>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</si>
  <si>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</si>
  <si>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</si>
  <si>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</si>
  <si>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</si>
  <si>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</si>
  <si>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</si>
  <si>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</si>
  <si>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</si>
  <si>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</si>
  <si>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</si>
  <si>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</si>
  <si>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</si>
  <si>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</si>
  <si>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</si>
  <si>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</si>
  <si>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</si>
  <si>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</si>
  <si>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</si>
  <si>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</si>
  <si>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</si>
  <si>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</si>
  <si>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</si>
  <si>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</si>
  <si>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</si>
  <si>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</si>
  <si>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</si>
  <si>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</si>
  <si>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</si>
  <si>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</si>
  <si>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</si>
  <si>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</si>
  <si>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</si>
  <si>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</si>
  <si>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</si>
  <si>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</si>
  <si>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</si>
  <si>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</si>
  <si>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</si>
  <si>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</si>
  <si>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</si>
  <si>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</si>
  <si>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</si>
  <si>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</si>
  <si>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</si>
  <si>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</si>
  <si>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</si>
  <si>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</si>
  <si>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</si>
  <si>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</si>
  <si>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</si>
  <si>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</si>
  <si>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</si>
  <si>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</si>
  <si>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</si>
  <si>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</si>
  <si>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</si>
  <si>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</si>
  <si>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</si>
  <si>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</si>
  <si>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</si>
  <si>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</si>
  <si>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</si>
  <si>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</si>
  <si>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</si>
  <si>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</si>
  <si>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</si>
  <si>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</si>
  <si>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</si>
  <si>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</si>
  <si>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</si>
  <si>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</si>
  <si>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</si>
  <si>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</si>
  <si>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</si>
  <si>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</si>
  <si>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</si>
  <si>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</si>
  <si>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</si>
  <si>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</si>
  <si>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</si>
  <si>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</si>
  <si>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</si>
  <si>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</si>
  <si>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</si>
  <si>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</si>
  <si>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</si>
  <si>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</si>
  <si>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</si>
  <si>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</si>
  <si>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</si>
  <si>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</si>
  <si>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</si>
  <si>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</si>
  <si>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</si>
  <si>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</si>
  <si>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</si>
  <si>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</si>
  <si>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</si>
  <si>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</si>
  <si>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</si>
  <si>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</si>
  <si>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</si>
  <si>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</si>
  <si>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</si>
  <si>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</si>
  <si>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</si>
  <si>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</si>
  <si>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</si>
  <si>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</si>
  <si>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</si>
  <si>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</si>
  <si>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</si>
  <si>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</si>
  <si>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</si>
  <si>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</si>
  <si>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</si>
  <si>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</si>
  <si>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</si>
  <si>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</si>
  <si>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</si>
  <si>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</si>
  <si>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</si>
  <si>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</si>
  <si>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</si>
  <si>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</si>
  <si>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</si>
  <si>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</si>
  <si>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</si>
  <si>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</si>
  <si>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</si>
  <si>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</si>
  <si>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</si>
  <si>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</si>
  <si>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</si>
  <si>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</si>
  <si>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</si>
  <si>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</si>
  <si>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</si>
  <si>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</si>
  <si>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</si>
  <si>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</si>
  <si>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</si>
  <si>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</si>
  <si>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</si>
  <si>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</si>
  <si>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</si>
  <si>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</si>
  <si>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</si>
  <si>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</si>
  <si>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</si>
  <si>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</si>
  <si>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</si>
  <si>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</si>
  <si>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</si>
  <si>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</si>
  <si>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</si>
  <si>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</si>
  <si>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</si>
  <si>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</si>
  <si>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</si>
  <si>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</si>
  <si>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</si>
  <si>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</si>
  <si>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</si>
  <si>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</si>
  <si>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</si>
  <si>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</si>
  <si>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</si>
  <si>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</si>
  <si>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</si>
  <si>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</si>
  <si>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</si>
  <si>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</si>
  <si>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</si>
  <si>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</si>
  <si>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</si>
  <si>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</si>
  <si>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</si>
  <si>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</si>
  <si>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</si>
  <si>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</si>
  <si>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</si>
  <si>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</si>
  <si>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</si>
  <si>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</si>
  <si>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</si>
  <si>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</si>
  <si>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</si>
  <si>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</si>
  <si>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</si>
  <si>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</si>
  <si>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</si>
  <si>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</si>
  <si>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</si>
  <si>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</si>
  <si>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</si>
  <si>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</si>
  <si>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</si>
  <si>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</si>
  <si>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</si>
  <si>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</si>
  <si>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</si>
  <si>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</si>
  <si>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</si>
  <si>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</si>
  <si>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</si>
  <si>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</si>
  <si>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</si>
  <si>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</si>
  <si>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</si>
  <si>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</si>
  <si>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</si>
  <si>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</si>
  <si>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</si>
  <si>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</si>
  <si>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</si>
  <si>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</si>
  <si>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</si>
  <si>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</si>
  <si>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</si>
  <si>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</si>
  <si>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</si>
  <si>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</si>
  <si>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</si>
  <si>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</si>
  <si>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</si>
  <si>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</si>
  <si>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</si>
  <si>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</si>
  <si>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</si>
  <si>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</si>
  <si>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</si>
  <si>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</si>
  <si>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</si>
  <si>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</si>
  <si>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</si>
  <si>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</si>
  <si>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</si>
  <si>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</si>
  <si>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</si>
  <si>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</si>
  <si>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</si>
  <si>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</si>
  <si>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</si>
  <si>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</si>
  <si>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</si>
  <si>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</si>
  <si>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</si>
  <si>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</si>
  <si>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</si>
  <si>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</si>
  <si>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</si>
  <si>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</si>
  <si>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</si>
  <si>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</si>
  <si>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</si>
  <si>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</si>
  <si>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</si>
  <si>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</si>
  <si>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</si>
  <si>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</si>
  <si>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</si>
  <si>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</si>
  <si>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</si>
  <si>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</si>
  <si>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</si>
  <si>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</si>
  <si>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</si>
  <si>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</si>
  <si>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</si>
  <si>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</si>
  <si>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</si>
  <si>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</si>
  <si>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</si>
  <si>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</si>
  <si>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</si>
  <si>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</si>
  <si>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</si>
  <si>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</si>
  <si>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</si>
  <si>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</si>
  <si>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</si>
  <si>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</si>
  <si>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</si>
  <si>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</si>
  <si>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</si>
  <si>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</si>
  <si>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</si>
  <si>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</si>
  <si>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</si>
  <si>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</si>
  <si>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</si>
  <si>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</si>
  <si>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</si>
  <si>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</si>
  <si>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</si>
  <si>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</si>
  <si>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</si>
  <si>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</si>
  <si>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</si>
  <si>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</si>
  <si>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</si>
  <si>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</si>
  <si>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</si>
  <si>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</si>
  <si>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</si>
  <si>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</si>
  <si>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</si>
  <si>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</si>
  <si>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</si>
  <si>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</si>
  <si>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</si>
  <si>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</si>
  <si>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</si>
  <si>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</si>
  <si>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</si>
  <si>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</si>
  <si>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</si>
  <si>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</si>
  <si>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</si>
  <si>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</si>
  <si>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</si>
  <si>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</si>
  <si>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</si>
  <si>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</si>
  <si>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</si>
  <si>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</si>
  <si>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</si>
  <si>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</si>
  <si>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</si>
  <si>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</si>
  <si>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</si>
  <si>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</si>
  <si>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</si>
  <si>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</si>
  <si>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</si>
  <si>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</si>
  <si>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</si>
  <si>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</si>
  <si>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</si>
  <si>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</si>
  <si>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</si>
  <si>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</si>
  <si>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</si>
  <si>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</si>
  <si>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</si>
  <si>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</si>
  <si>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</si>
  <si>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</si>
  <si>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</si>
  <si>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</si>
  <si>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</si>
  <si>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</si>
  <si>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</si>
  <si>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</si>
  <si>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</si>
  <si>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</si>
  <si>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</si>
  <si>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</si>
  <si>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</si>
  <si>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</si>
  <si>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</si>
  <si>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</si>
  <si>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</si>
  <si>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</si>
  <si>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</si>
  <si>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</si>
  <si>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</si>
  <si>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</si>
  <si>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</si>
  <si>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</si>
  <si>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</si>
  <si>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</si>
  <si>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</si>
  <si>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</si>
  <si>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</si>
  <si>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</si>
  <si>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</si>
  <si>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</si>
  <si>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</si>
  <si>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</si>
  <si>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</si>
  <si>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</si>
  <si>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</si>
  <si>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</si>
  <si>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</si>
  <si>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</si>
  <si>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</si>
  <si>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</si>
  <si>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</si>
  <si>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</si>
  <si>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</si>
  <si>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</si>
  <si>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</si>
  <si>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</si>
  <si>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</si>
  <si>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</si>
  <si>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</si>
  <si>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</si>
  <si>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</si>
  <si>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</si>
  <si>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</si>
  <si>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</si>
  <si>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</si>
  <si>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</si>
  <si>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</si>
  <si>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</si>
  <si>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</si>
  <si>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</si>
  <si>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</si>
  <si>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</si>
  <si>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</si>
  <si>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</si>
  <si>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</si>
  <si>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</si>
  <si>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</si>
  <si>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</si>
  <si>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</si>
  <si>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</si>
  <si>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</si>
  <si>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</si>
  <si>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</si>
  <si>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</si>
  <si>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</si>
  <si>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</si>
  <si>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</si>
  <si>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</si>
  <si>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</si>
  <si>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</si>
  <si>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</si>
  <si>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</si>
  <si>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</si>
  <si>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</si>
  <si>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</si>
  <si>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</si>
  <si>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</si>
  <si>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</si>
  <si>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</si>
  <si>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</si>
  <si>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</si>
  <si>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</si>
  <si>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</si>
  <si>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</si>
  <si>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</si>
  <si>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</si>
  <si>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</si>
  <si>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</si>
  <si>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</si>
  <si>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</si>
  <si>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</si>
  <si>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</si>
  <si>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</si>
  <si>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</si>
  <si>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</si>
  <si>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</si>
  <si>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</si>
  <si>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</si>
  <si>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</si>
  <si>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</si>
  <si>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</si>
  <si>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</si>
  <si>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</si>
  <si>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</si>
  <si>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</si>
  <si>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</si>
  <si>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</si>
  <si>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</si>
  <si>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</si>
  <si>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</si>
  <si>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</si>
  <si>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</si>
  <si>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</si>
  <si>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</si>
  <si>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</si>
  <si>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</si>
  <si>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</si>
  <si>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</si>
  <si>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</si>
  <si>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</si>
  <si>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</si>
  <si>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</si>
  <si>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</si>
  <si>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</si>
  <si>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</si>
  <si>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</si>
  <si>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</si>
  <si>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</si>
  <si>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</si>
  <si>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</si>
  <si>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</si>
  <si>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</si>
  <si>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</si>
  <si>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</si>
  <si>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</si>
  <si>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</si>
  <si>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</si>
  <si>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</si>
  <si>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</si>
  <si>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</si>
  <si>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</si>
  <si>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</si>
  <si>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</si>
  <si>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</si>
  <si>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</si>
  <si>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</si>
  <si>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</si>
  <si>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</si>
  <si>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</si>
  <si>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</si>
  <si>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</si>
  <si>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</si>
  <si>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</si>
  <si>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</si>
  <si>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</si>
  <si>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</si>
  <si>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</si>
  <si>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</si>
  <si>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</si>
  <si>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</si>
  <si>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</si>
  <si>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</si>
  <si>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</si>
  <si>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</si>
  <si>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</si>
  <si>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</si>
  <si>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</si>
  <si>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</si>
  <si>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</si>
  <si>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</si>
  <si>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</si>
  <si>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</si>
  <si>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</si>
  <si>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</si>
  <si>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</si>
  <si>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</si>
  <si>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</si>
  <si>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</si>
  <si>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</si>
  <si>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</si>
  <si>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</si>
  <si>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</si>
  <si>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</si>
  <si>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</si>
  <si>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</si>
  <si>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</si>
  <si>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</si>
  <si>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</si>
  <si>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</si>
  <si>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</si>
  <si>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</si>
  <si>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</si>
  <si>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</si>
  <si>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</si>
  <si>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</si>
  <si>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</si>
  <si>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</si>
  <si>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</si>
  <si>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</si>
  <si>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</si>
  <si>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</si>
  <si>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</si>
  <si>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</si>
  <si>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</si>
  <si>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</si>
  <si>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</si>
  <si>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</si>
  <si>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</si>
  <si>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</si>
  <si>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</si>
  <si>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</si>
  <si>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</si>
  <si>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</si>
  <si>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</si>
  <si>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</si>
  <si>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</si>
  <si>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</si>
  <si>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</si>
  <si>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</si>
  <si>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</si>
  <si>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</si>
  <si>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</si>
  <si>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</si>
  <si>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</si>
  <si>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</si>
  <si>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</si>
  <si>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</si>
  <si>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</si>
  <si>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</si>
  <si>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</si>
  <si>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</si>
  <si>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</si>
  <si>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</si>
  <si>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</si>
  <si>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</si>
  <si>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</si>
  <si>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</si>
  <si>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</si>
  <si>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</si>
  <si>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</si>
  <si>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</si>
  <si>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</si>
  <si>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</si>
  <si>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</si>
  <si>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</si>
  <si>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</si>
  <si>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</si>
  <si>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</si>
  <si>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</si>
  <si>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</si>
  <si>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</si>
  <si>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</si>
  <si>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</si>
  <si>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</si>
  <si>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</si>
  <si>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</si>
  <si>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</si>
  <si>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</si>
  <si>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</si>
  <si>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</si>
  <si>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</si>
  <si>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</si>
  <si>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</si>
  <si>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</si>
  <si>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</si>
  <si>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</si>
  <si>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</si>
  <si>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</si>
  <si>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</si>
  <si>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</si>
  <si>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</si>
  <si>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</si>
  <si>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</si>
  <si>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</si>
  <si>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</si>
  <si>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</si>
  <si>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</si>
  <si>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</si>
  <si>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</si>
  <si>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</si>
  <si>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</si>
  <si>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</si>
  <si>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</si>
  <si>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</si>
  <si>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</si>
  <si>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</si>
  <si>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</si>
  <si>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</si>
  <si>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</si>
  <si>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</si>
  <si>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</si>
  <si>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</si>
  <si>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</si>
  <si>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</si>
  <si>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</si>
  <si>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</si>
  <si>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</si>
  <si>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</si>
  <si>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</si>
  <si>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</si>
  <si>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</si>
  <si>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</si>
  <si>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</si>
  <si>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</si>
  <si>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</si>
  <si>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</si>
  <si>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</si>
  <si>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</si>
  <si>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</si>
  <si>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</si>
  <si>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</si>
  <si>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</si>
  <si>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</si>
  <si>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</si>
  <si>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</si>
  <si>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</si>
  <si>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</si>
  <si>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</si>
  <si>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</si>
  <si>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</si>
  <si>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</si>
  <si>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</si>
  <si>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</si>
  <si>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</si>
  <si>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</si>
  <si>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</si>
  <si>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</si>
  <si>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</si>
  <si>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</si>
  <si>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</si>
  <si>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</si>
  <si>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</si>
  <si>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</si>
  <si>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</si>
  <si>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</si>
  <si>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</si>
  <si>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</si>
  <si>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</si>
  <si>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</si>
  <si>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</si>
  <si>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</si>
  <si>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</si>
  <si>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</si>
  <si>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</si>
  <si>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</si>
  <si>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</si>
  <si>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</si>
  <si>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</si>
  <si>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</si>
  <si>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</si>
  <si>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</si>
  <si>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</si>
  <si>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</si>
  <si>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</si>
  <si>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</si>
  <si>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</si>
  <si>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</si>
  <si>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</si>
  <si>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</si>
  <si>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</si>
  <si>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</si>
  <si>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</si>
  <si>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</si>
  <si>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</si>
  <si>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</si>
  <si>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</si>
  <si>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</si>
  <si>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</si>
  <si>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</si>
  <si>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</si>
  <si>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</si>
  <si>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</si>
  <si>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</si>
  <si>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</si>
  <si>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</si>
  <si>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</si>
  <si>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</si>
  <si>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</si>
  <si>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</si>
  <si>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</si>
  <si>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</si>
  <si>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</si>
  <si>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</si>
  <si>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</si>
  <si>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</si>
  <si>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</si>
  <si>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</si>
  <si>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</si>
  <si>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</si>
  <si>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</si>
  <si>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</si>
  <si>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</si>
  <si>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</si>
  <si>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</si>
  <si>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</si>
  <si>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</si>
  <si>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</si>
  <si>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</si>
  <si>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</si>
  <si>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</si>
  <si>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</si>
  <si>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</si>
  <si>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</si>
  <si>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</si>
  <si>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</si>
  <si>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</si>
  <si>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</si>
  <si>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</si>
  <si>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</si>
  <si>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</si>
  <si>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</si>
  <si>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</si>
  <si>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</si>
  <si>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</si>
  <si>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</si>
  <si>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</si>
  <si>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</si>
  <si>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</si>
  <si>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</si>
  <si>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</si>
  <si>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</si>
  <si>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</si>
  <si>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</si>
  <si>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</si>
  <si>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</si>
  <si>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</si>
  <si>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</si>
  <si>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</si>
  <si>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</si>
  <si>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</si>
  <si>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</si>
  <si>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</si>
  <si>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</si>
  <si>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</si>
  <si>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</si>
  <si>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</si>
  <si>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</si>
  <si>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</si>
  <si>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</si>
  <si>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</si>
  <si>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</si>
  <si>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</si>
  <si>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</si>
  <si>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</si>
  <si>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</si>
  <si>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</si>
  <si>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</si>
  <si>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</si>
  <si>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</si>
  <si>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</si>
  <si>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</si>
  <si>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</si>
  <si>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</si>
  <si>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</si>
  <si>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</si>
  <si>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</si>
  <si>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</si>
  <si>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</si>
  <si>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</si>
  <si>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</si>
  <si>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</si>
  <si>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</si>
  <si>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</si>
  <si>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</si>
  <si>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</si>
  <si>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</si>
  <si>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</si>
  <si>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</si>
  <si>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</si>
  <si>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</si>
  <si>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</si>
  <si>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</si>
  <si>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</si>
  <si>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</si>
  <si>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</si>
  <si>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</si>
  <si>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</si>
  <si>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</si>
  <si>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</si>
  <si>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</si>
  <si>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</si>
  <si>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</si>
  <si>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</si>
  <si>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</si>
  <si>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</si>
  <si>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</si>
  <si>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</si>
  <si>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</si>
  <si>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</si>
  <si>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</si>
  <si>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</si>
  <si>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</si>
  <si>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</si>
  <si>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</si>
  <si>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</si>
  <si>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</si>
  <si>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</si>
  <si>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</si>
  <si>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</si>
  <si>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</si>
  <si>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</si>
  <si>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</si>
  <si>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</si>
  <si>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</si>
  <si>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</si>
  <si>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</si>
  <si>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</si>
  <si>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</si>
  <si>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</si>
  <si>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</si>
  <si>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</si>
  <si>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</si>
  <si>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</si>
  <si>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</si>
  <si>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</si>
  <si>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</si>
  <si>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</si>
  <si>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</si>
  <si>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</si>
  <si>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</si>
  <si>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</si>
  <si>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</si>
  <si>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</si>
  <si>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</si>
  <si>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</si>
  <si>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</si>
  <si>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</si>
  <si>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</si>
  <si>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</si>
  <si>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</si>
  <si>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</si>
  <si>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</si>
  <si>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</si>
  <si>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</si>
  <si>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</si>
  <si>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</si>
  <si>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</si>
  <si>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</si>
  <si>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</si>
  <si>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</si>
  <si>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</si>
  <si>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</si>
  <si>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</si>
  <si>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</si>
  <si>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</si>
  <si>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</si>
  <si>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</si>
  <si>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</si>
  <si>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</si>
  <si>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</si>
  <si>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</si>
  <si>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</si>
  <si>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</si>
  <si>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</si>
  <si>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</si>
  <si>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</si>
  <si>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</si>
  <si>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</si>
  <si>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</si>
  <si>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</si>
  <si>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</si>
  <si>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</si>
  <si>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</si>
  <si>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</si>
  <si>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</si>
  <si>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</si>
  <si>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</si>
  <si>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</si>
  <si>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</si>
  <si>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</si>
  <si>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</si>
  <si>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</si>
  <si>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</si>
  <si>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</si>
  <si>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</si>
  <si>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</si>
  <si>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</si>
  <si>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</si>
  <si>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</si>
  <si>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</si>
  <si>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</si>
  <si>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</si>
  <si>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</si>
  <si>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</si>
  <si>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</si>
  <si>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</si>
  <si>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</si>
  <si>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</si>
  <si>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</si>
  <si>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</si>
  <si>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</si>
  <si>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</si>
  <si>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</si>
  <si>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</si>
  <si>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</si>
  <si>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</si>
  <si>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</si>
  <si>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</si>
  <si>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</si>
  <si>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</si>
  <si>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</si>
  <si>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</si>
  <si>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</si>
  <si>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</si>
  <si>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</si>
  <si>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</si>
  <si>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</si>
  <si>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</si>
  <si>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</si>
  <si>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</si>
  <si>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</si>
  <si>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</si>
  <si>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</si>
  <si>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</si>
  <si>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</si>
  <si>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</si>
  <si>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</si>
  <si>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</si>
  <si>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</si>
  <si>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</si>
  <si>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</si>
  <si>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</si>
  <si>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</si>
  <si>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</si>
  <si>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</si>
  <si>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</si>
  <si>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</si>
  <si>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</si>
  <si>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</si>
  <si>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</si>
  <si>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</si>
  <si>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</si>
  <si>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</si>
  <si>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</si>
  <si>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</si>
  <si>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</si>
  <si>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</si>
  <si>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</si>
  <si>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</si>
  <si>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</si>
  <si>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</si>
  <si>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</si>
  <si>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</si>
  <si>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</si>
  <si>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</si>
  <si>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</si>
  <si>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</si>
  <si>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</si>
  <si>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</si>
  <si>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</si>
  <si>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</si>
  <si>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</si>
  <si>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</si>
  <si>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</si>
  <si>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</si>
  <si>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</si>
  <si>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</si>
  <si>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</si>
  <si>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</si>
  <si>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</si>
  <si>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</si>
  <si>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</si>
  <si>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</si>
  <si>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</si>
  <si>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</si>
  <si>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</si>
  <si>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</si>
  <si>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</si>
  <si>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</si>
  <si>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</si>
  <si>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</si>
  <si>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</si>
  <si>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</si>
  <si>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</si>
  <si>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</si>
  <si>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</si>
  <si>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</si>
  <si>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</si>
  <si>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</si>
  <si>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</si>
  <si>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</si>
  <si>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</si>
  <si>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</si>
  <si>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</si>
  <si>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</si>
  <si>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</si>
  <si>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</si>
  <si>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</si>
  <si>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</si>
  <si>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</si>
  <si>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</si>
  <si>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</si>
  <si>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</si>
  <si>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</si>
  <si>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</si>
  <si>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</si>
  <si>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</si>
  <si>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</si>
  <si>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</si>
  <si>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</si>
  <si>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</si>
  <si>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</si>
  <si>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</si>
  <si>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</si>
  <si>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</si>
  <si>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</si>
  <si>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</si>
  <si>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</si>
  <si>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</si>
  <si>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</si>
  <si>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</si>
  <si>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</si>
  <si>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</si>
  <si>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</si>
  <si>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</si>
  <si>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</si>
  <si>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</si>
  <si>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</si>
  <si>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</si>
  <si>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</si>
  <si>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</si>
  <si>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</si>
  <si>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</si>
  <si>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</si>
  <si>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</si>
  <si>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</si>
  <si>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</si>
  <si>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</si>
  <si>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</si>
  <si>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</si>
  <si>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</si>
  <si>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</si>
  <si>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</si>
  <si>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</si>
  <si>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</si>
  <si>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</si>
  <si>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</si>
  <si>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</si>
  <si>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</si>
  <si>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</si>
  <si>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</si>
  <si>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</si>
  <si>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</si>
  <si>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</si>
  <si>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</si>
  <si>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</si>
  <si>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</si>
  <si>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</si>
  <si>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</si>
  <si>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</si>
  <si>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</si>
  <si>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</si>
  <si>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</si>
  <si>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</si>
  <si>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</si>
  <si>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</si>
  <si>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</si>
  <si>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</si>
  <si>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</si>
  <si>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</si>
  <si>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</si>
  <si>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</si>
  <si>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</si>
  <si>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</si>
  <si>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</si>
  <si>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</si>
  <si>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</si>
  <si>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</si>
  <si>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</si>
  <si>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</si>
  <si>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</si>
  <si>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</si>
  <si>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</si>
  <si>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</si>
  <si>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</si>
  <si>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</si>
  <si>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</si>
  <si>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</si>
  <si>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</si>
  <si>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</si>
  <si>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</si>
  <si>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</si>
  <si>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</si>
  <si>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</si>
  <si>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</si>
  <si>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</si>
  <si>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</si>
  <si>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</si>
  <si>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</si>
  <si>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</si>
  <si>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</si>
  <si>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</si>
  <si>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</si>
  <si>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</si>
  <si>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</si>
  <si>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</si>
  <si>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</si>
  <si>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</si>
  <si>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</si>
  <si>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</si>
  <si>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</si>
  <si>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</si>
  <si>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</si>
  <si>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</si>
  <si>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</si>
  <si>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</si>
  <si>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</si>
  <si>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</si>
  <si>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</si>
  <si>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</si>
  <si>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</si>
  <si>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</si>
  <si>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</si>
  <si>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</si>
  <si>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</si>
  <si>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</si>
  <si>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</si>
  <si>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</si>
  <si>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</si>
  <si>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</si>
  <si>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</si>
  <si>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</si>
  <si>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</si>
  <si>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</si>
  <si>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</si>
  <si>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</si>
  <si>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</si>
  <si>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</si>
  <si>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</si>
  <si>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</si>
  <si>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</si>
  <si>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</si>
  <si>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</si>
  <si>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</si>
  <si>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</si>
  <si>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</si>
  <si>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</si>
  <si>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</si>
  <si>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</si>
  <si>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</si>
  <si>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</si>
  <si>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</si>
  <si>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</si>
  <si>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</si>
  <si>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</si>
  <si>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</si>
  <si>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</si>
  <si>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</si>
  <si>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</si>
  <si>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</si>
  <si>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</si>
  <si>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</si>
  <si>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</si>
  <si>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</si>
  <si>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</si>
  <si>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</si>
  <si>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</si>
  <si>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</si>
  <si>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</si>
  <si>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</si>
  <si>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</si>
  <si>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</si>
  <si>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</si>
  <si>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</si>
  <si>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</si>
  <si>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</si>
  <si>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</si>
  <si>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</si>
  <si>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</si>
  <si>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</si>
  <si>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</si>
  <si>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</si>
  <si>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</si>
  <si>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</si>
  <si>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</si>
  <si>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</si>
  <si>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</si>
  <si>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</si>
  <si>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</si>
  <si>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</si>
  <si>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</si>
  <si>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</si>
  <si>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</si>
  <si>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</si>
  <si>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</si>
  <si>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</si>
  <si>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</si>
  <si>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</si>
  <si>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</si>
  <si>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</si>
  <si>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</si>
  <si>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</si>
  <si>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</si>
  <si>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</si>
  <si>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</si>
  <si>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</si>
  <si>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</si>
  <si>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</si>
  <si>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</si>
  <si>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</si>
  <si>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</si>
  <si>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</si>
  <si>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</si>
  <si>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</si>
  <si>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</si>
  <si>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</si>
  <si>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</si>
  <si>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</si>
  <si>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</si>
  <si>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</si>
  <si>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</si>
  <si>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</si>
  <si>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</si>
  <si>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</si>
  <si>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</si>
  <si>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</si>
  <si>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</si>
  <si>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</si>
  <si>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</si>
  <si>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</si>
  <si>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</si>
  <si>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</si>
  <si>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</si>
  <si>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</si>
  <si>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</si>
  <si>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</si>
  <si>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</si>
  <si>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</si>
  <si>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</si>
  <si>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</si>
  <si>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</si>
  <si>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</si>
  <si>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</si>
  <si>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</si>
  <si>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</si>
  <si>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</si>
  <si>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</si>
  <si>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</si>
  <si>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</si>
  <si>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</si>
  <si>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</si>
  <si>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</si>
  <si>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</si>
  <si>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</si>
  <si>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</si>
  <si>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</si>
  <si>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</si>
  <si>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</si>
  <si>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</si>
  <si>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</si>
  <si>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</si>
  <si>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</si>
  <si>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</si>
  <si>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</si>
  <si>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</si>
  <si>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</si>
  <si>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</si>
  <si>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</si>
  <si>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</si>
  <si>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</si>
  <si>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</si>
  <si>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</si>
  <si>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</si>
  <si>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</si>
  <si>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</si>
  <si>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</si>
  <si>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</si>
  <si>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</si>
  <si>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</si>
  <si>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</si>
  <si>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</si>
  <si>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</si>
  <si>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</si>
  <si>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</si>
  <si>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</si>
  <si>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</si>
  <si>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</si>
  <si>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</si>
  <si>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</si>
  <si>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</si>
  <si>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</si>
  <si>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</si>
  <si>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</si>
  <si>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</si>
  <si>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</si>
  <si>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</si>
  <si>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</si>
  <si>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</si>
  <si>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</si>
  <si>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</si>
  <si>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</si>
  <si>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</si>
  <si>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</si>
  <si>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</si>
  <si>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</si>
  <si>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</si>
  <si>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</si>
  <si>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</si>
  <si>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</si>
  <si>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</si>
  <si>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</si>
  <si>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</si>
  <si>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</si>
  <si>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</si>
  <si>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</si>
  <si>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</si>
  <si>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</si>
  <si>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</si>
  <si>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</si>
  <si>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</si>
  <si>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</si>
  <si>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</si>
  <si>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</si>
  <si>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</si>
  <si>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</si>
  <si>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</si>
  <si>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</si>
  <si>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</si>
  <si>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</si>
  <si>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</si>
  <si>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</si>
  <si>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</si>
  <si>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</si>
  <si>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</si>
  <si>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</si>
  <si>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</si>
  <si>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</si>
  <si>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</si>
  <si>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</si>
  <si>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</si>
  <si>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</si>
  <si>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</si>
  <si>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</si>
  <si>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</si>
  <si>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</si>
  <si>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</si>
  <si>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</si>
  <si>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</si>
  <si>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</si>
  <si>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</si>
  <si>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</si>
  <si>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</si>
  <si>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</si>
  <si>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</si>
  <si>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</si>
  <si>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</si>
  <si>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</si>
  <si>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</si>
  <si>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</si>
  <si>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</si>
  <si>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</si>
  <si>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</si>
  <si>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</si>
  <si>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</si>
  <si>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</si>
  <si>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</si>
  <si>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</si>
  <si>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</si>
  <si>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</si>
  <si>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</si>
  <si>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</si>
  <si>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</si>
  <si>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</si>
  <si>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</si>
  <si>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</si>
  <si>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</si>
  <si>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</si>
  <si>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</si>
  <si>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</si>
  <si>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</si>
  <si>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</si>
  <si>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</si>
  <si>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</si>
  <si>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</si>
  <si>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</si>
  <si>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</si>
  <si>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</si>
  <si>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</si>
  <si>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</si>
  <si>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</si>
  <si>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</si>
  <si>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</si>
  <si>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</si>
  <si>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</si>
  <si>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</si>
  <si>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</si>
  <si>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</si>
  <si>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</si>
  <si>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</si>
  <si>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</si>
  <si>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</si>
  <si>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</si>
  <si>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</si>
  <si>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</si>
  <si>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</si>
  <si>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</si>
  <si>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</si>
  <si>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</si>
  <si>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</si>
  <si>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</si>
  <si>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</si>
  <si>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</si>
  <si>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</si>
  <si>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</si>
  <si>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</si>
  <si>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</si>
  <si>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</si>
  <si>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</si>
  <si>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</si>
  <si>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</si>
  <si>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</si>
  <si>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</si>
  <si>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</si>
  <si>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</si>
  <si>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</si>
  <si>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</si>
  <si>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</si>
  <si>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</si>
  <si>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</si>
  <si>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</si>
  <si>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</si>
  <si>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</si>
  <si>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</si>
  <si>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</si>
  <si>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</si>
  <si>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</si>
  <si>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</si>
  <si>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</si>
  <si>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</si>
  <si>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</si>
  <si>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</si>
  <si>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</si>
  <si>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</si>
  <si>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</si>
  <si>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</si>
  <si>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</si>
  <si>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</si>
  <si>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</si>
  <si>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</si>
  <si>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</si>
  <si>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</si>
  <si>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</si>
  <si>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</si>
  <si>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</si>
  <si>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</si>
  <si>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</si>
  <si>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</si>
  <si>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</si>
  <si>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</si>
  <si>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</si>
  <si>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</si>
  <si>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</si>
  <si>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</si>
  <si>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</si>
  <si>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</si>
  <si>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</si>
  <si>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</si>
  <si>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</si>
  <si>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</si>
  <si>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</si>
  <si>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</si>
  <si>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</si>
  <si>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</si>
  <si>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</si>
  <si>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</si>
  <si>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</si>
  <si>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</si>
  <si>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</si>
  <si>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</si>
  <si>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</si>
  <si>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</si>
  <si>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</si>
  <si>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</si>
  <si>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</si>
  <si>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</si>
  <si>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</si>
  <si>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</si>
  <si>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</si>
  <si>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</si>
  <si>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</si>
  <si>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</si>
  <si>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</si>
  <si>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</si>
  <si>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</si>
  <si>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</si>
  <si>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</si>
  <si>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</si>
  <si>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</si>
  <si>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</si>
  <si>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</si>
  <si>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</si>
  <si>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</si>
  <si>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</si>
  <si>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</si>
  <si>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</si>
  <si>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</si>
  <si>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</si>
  <si>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</si>
  <si>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</si>
  <si>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</si>
  <si>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</si>
  <si>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</si>
  <si>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</si>
  <si>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</si>
  <si>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</si>
  <si>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</si>
  <si>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</si>
  <si>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</si>
  <si>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</si>
  <si>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</si>
  <si>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</si>
  <si>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</si>
  <si>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</si>
  <si>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</si>
  <si>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</si>
  <si>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</si>
  <si>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</si>
  <si>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</si>
  <si>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</si>
  <si>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</si>
  <si>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</si>
  <si>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</si>
  <si>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</si>
  <si>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</si>
  <si>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</si>
  <si>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</si>
  <si>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</si>
  <si>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</si>
  <si>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</si>
  <si>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</si>
  <si>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</si>
  <si>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</si>
  <si>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</si>
  <si>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</si>
  <si>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</si>
  <si>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</si>
  <si>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</si>
  <si>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</si>
  <si>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</si>
  <si>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</si>
  <si>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</si>
  <si>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</si>
  <si>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</si>
  <si>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</si>
  <si>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</si>
  <si>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</si>
  <si>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</si>
  <si>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</si>
  <si>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</si>
  <si>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</si>
  <si>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</si>
  <si>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</si>
  <si>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</si>
  <si>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</si>
  <si>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</si>
  <si>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</si>
  <si>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</si>
  <si>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</si>
  <si>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</si>
  <si>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</si>
  <si>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</si>
  <si>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</si>
  <si>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</si>
  <si>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</si>
  <si>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</si>
  <si>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</si>
  <si>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</si>
  <si>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</si>
  <si>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</si>
  <si>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</si>
  <si>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</si>
  <si>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</si>
  <si>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</si>
  <si>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</si>
  <si>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</si>
  <si>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</si>
  <si>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</si>
  <si>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</si>
  <si>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</si>
  <si>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</si>
  <si>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</si>
  <si>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</si>
  <si>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</si>
  <si>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</si>
  <si>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</si>
  <si>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</si>
  <si>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</si>
  <si>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</si>
  <si>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</si>
  <si>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</si>
  <si>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</si>
  <si>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</si>
  <si>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</si>
  <si>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</si>
  <si>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</si>
  <si>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</si>
  <si>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</si>
  <si>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</si>
  <si>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</si>
  <si>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</si>
  <si>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</si>
  <si>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</si>
  <si>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</si>
  <si>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</si>
  <si>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</si>
  <si>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</si>
  <si>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</si>
  <si>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</si>
  <si>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</si>
  <si>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</si>
  <si>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</si>
  <si>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</si>
  <si>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</si>
  <si>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</si>
  <si>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</si>
  <si>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</si>
  <si>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</si>
  <si>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</si>
  <si>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</si>
  <si>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</si>
  <si>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</si>
  <si>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</si>
  <si>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</si>
  <si>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</si>
  <si>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</si>
  <si>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</si>
  <si>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</si>
  <si>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</si>
  <si>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</si>
  <si>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</si>
  <si>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</si>
  <si>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</si>
  <si>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</si>
  <si>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</si>
  <si>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</si>
  <si>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</si>
  <si>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</si>
  <si>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</si>
  <si>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</si>
  <si>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</si>
  <si>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</si>
  <si>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</si>
  <si>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</si>
  <si>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</si>
  <si>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</si>
  <si>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</si>
  <si>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</si>
  <si>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</si>
  <si>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</si>
  <si>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</si>
  <si>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</si>
  <si>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</si>
  <si>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</si>
  <si>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</si>
  <si>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</si>
  <si>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</si>
  <si>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</si>
  <si>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</si>
  <si>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</si>
  <si>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</si>
  <si>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</si>
  <si>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</si>
  <si>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</si>
  <si>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</si>
  <si>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</si>
  <si>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</si>
  <si>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</si>
  <si>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</si>
  <si>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</si>
  <si>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</si>
  <si>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</si>
  <si>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</si>
  <si>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</si>
  <si>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</si>
  <si>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</si>
  <si>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</si>
  <si>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</si>
  <si>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</si>
  <si>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</si>
  <si>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</si>
  <si>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</si>
  <si>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</si>
  <si>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</si>
  <si>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</si>
  <si>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</si>
  <si>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</si>
  <si>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</si>
  <si>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</si>
  <si>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</si>
  <si>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</si>
  <si>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</si>
  <si>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</si>
  <si>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</si>
  <si>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</si>
  <si>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</si>
  <si>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</si>
  <si>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</si>
  <si>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</si>
  <si>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</si>
  <si>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</si>
  <si>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</si>
  <si>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</si>
  <si>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</si>
  <si>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</si>
  <si>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</si>
  <si>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</si>
  <si>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</si>
  <si>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</si>
  <si>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</si>
  <si>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</si>
  <si>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</si>
  <si>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</si>
  <si>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</si>
  <si>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</si>
  <si>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</si>
  <si>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</si>
  <si>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</si>
  <si>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</si>
  <si>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</si>
  <si>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</si>
  <si>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</si>
  <si>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</si>
  <si>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</si>
  <si>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</si>
  <si>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</si>
  <si>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</si>
  <si>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</si>
  <si>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</si>
  <si>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</si>
  <si>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</si>
  <si>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</si>
  <si>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</si>
  <si>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</si>
  <si>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</si>
  <si>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</si>
  <si>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</si>
  <si>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</si>
  <si>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</si>
  <si>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</si>
  <si>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</si>
  <si>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</si>
  <si>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</si>
  <si>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</si>
  <si>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</si>
  <si>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</si>
  <si>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</si>
  <si>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</si>
  <si>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</si>
  <si>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</si>
  <si>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</si>
  <si>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</si>
  <si>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</si>
  <si>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</si>
  <si>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</si>
  <si>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</si>
  <si>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</si>
  <si>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</si>
  <si>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</si>
  <si>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</si>
  <si>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</si>
  <si>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</si>
  <si>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</si>
  <si>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</si>
  <si>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</si>
  <si>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</si>
  <si>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</si>
  <si>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</si>
  <si>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</si>
  <si>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</si>
  <si>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</si>
  <si>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</si>
  <si>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</si>
  <si>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</si>
  <si>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</si>
  <si>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</si>
  <si>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</si>
  <si>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</si>
  <si>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</si>
  <si>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</si>
  <si>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</si>
  <si>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</si>
  <si>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</si>
  <si>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</si>
  <si>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</si>
  <si>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</si>
  <si>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</si>
  <si>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</si>
  <si>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</si>
  <si>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</si>
  <si>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</si>
  <si>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</si>
  <si>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</si>
  <si>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</si>
  <si>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</si>
  <si>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</si>
  <si>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</si>
  <si>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</si>
  <si>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</si>
  <si>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</si>
  <si>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</si>
  <si>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</si>
  <si>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</si>
  <si>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</si>
  <si>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</si>
  <si>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</si>
  <si>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</si>
  <si>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</si>
  <si>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</si>
  <si>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</si>
  <si>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</si>
  <si>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</si>
  <si>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</si>
  <si>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</si>
  <si>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</si>
  <si>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</si>
  <si>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</si>
  <si>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</si>
  <si>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</si>
  <si>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</si>
  <si>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</si>
  <si>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</si>
  <si>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</si>
  <si>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</si>
  <si>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</si>
  <si>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</si>
  <si>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</si>
  <si>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</si>
  <si>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</si>
  <si>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</si>
  <si>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</si>
  <si>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</si>
  <si>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</si>
  <si>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</si>
  <si>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</si>
  <si>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</si>
  <si>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</si>
  <si>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</si>
  <si>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</si>
  <si>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</si>
  <si>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</si>
  <si>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</si>
  <si>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</si>
  <si>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</si>
  <si>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</si>
  <si>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</si>
  <si>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</si>
  <si>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</si>
  <si>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</si>
  <si>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</si>
  <si>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</si>
  <si>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</si>
  <si>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</si>
  <si>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</si>
  <si>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</si>
  <si>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</si>
  <si>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</si>
  <si>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</si>
  <si>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</si>
  <si>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</si>
  <si>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</si>
  <si>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</si>
  <si>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</si>
  <si>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</si>
  <si>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</si>
  <si>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</si>
  <si>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</si>
  <si>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</si>
  <si>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</si>
  <si>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</si>
  <si>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</si>
  <si>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</si>
  <si>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</si>
  <si>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</si>
  <si>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</si>
  <si>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</si>
  <si>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</si>
  <si>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</si>
  <si>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</si>
  <si>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</si>
  <si>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</si>
  <si>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</si>
  <si>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</si>
  <si>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</si>
  <si>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</si>
  <si>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</si>
  <si>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</si>
  <si>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</si>
  <si>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</si>
  <si>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</si>
  <si>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</si>
  <si>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</si>
  <si>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</si>
  <si>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</si>
  <si>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</si>
  <si>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</si>
  <si>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</si>
  <si>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</si>
  <si>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</si>
  <si>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</si>
  <si>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</si>
  <si>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</si>
  <si>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</si>
  <si>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</si>
  <si>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</si>
  <si>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</si>
  <si>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</si>
  <si>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</si>
  <si>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</si>
  <si>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</si>
  <si>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</si>
  <si>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</si>
  <si>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</si>
  <si>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</si>
  <si>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</si>
  <si>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</si>
  <si>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</si>
  <si>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</si>
  <si>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</si>
  <si>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</si>
  <si>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</si>
  <si>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</si>
  <si>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</si>
  <si>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</si>
  <si>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</si>
  <si>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</si>
  <si>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</si>
  <si>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</si>
  <si>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</si>
  <si>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</si>
  <si>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</si>
  <si>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</si>
  <si>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</si>
  <si>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</si>
  <si>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</si>
  <si>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</si>
  <si>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</si>
  <si>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</si>
  <si>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</si>
  <si>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</si>
  <si>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</si>
  <si>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</si>
  <si>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</si>
  <si>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</si>
  <si>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</si>
  <si>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</si>
  <si>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</si>
  <si>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</si>
  <si>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</si>
  <si>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</si>
  <si>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</si>
  <si>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</si>
  <si>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</si>
  <si>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</si>
  <si>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</si>
  <si>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</si>
  <si>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</si>
  <si>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</si>
  <si>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</si>
  <si>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</si>
  <si>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</si>
  <si>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</si>
  <si>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</si>
  <si>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</si>
  <si>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</si>
  <si>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</si>
  <si>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</si>
  <si>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</si>
  <si>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</si>
  <si>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</si>
  <si>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</si>
  <si>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</si>
  <si>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</si>
  <si>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</si>
  <si>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</si>
  <si>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</si>
  <si>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</si>
  <si>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</si>
  <si>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</si>
  <si>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</si>
  <si>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</si>
  <si>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</si>
  <si>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</si>
  <si>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</si>
  <si>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</si>
  <si>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</si>
  <si>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</si>
  <si>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</si>
  <si>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</si>
  <si>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</si>
  <si>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</si>
  <si>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</si>
  <si>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</si>
  <si>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</si>
  <si>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</si>
  <si>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</si>
  <si>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</si>
  <si>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</si>
  <si>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</si>
  <si>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</si>
  <si>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</si>
  <si>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</si>
  <si>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</si>
  <si>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</si>
  <si>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</si>
  <si>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</si>
  <si>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</si>
  <si>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</si>
  <si>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</si>
  <si>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</si>
  <si>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</si>
  <si>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</si>
  <si>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</si>
  <si>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</si>
  <si>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</si>
  <si>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</si>
  <si>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</si>
  <si>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</si>
  <si>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</si>
  <si>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</si>
  <si>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</si>
  <si>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</si>
  <si>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</si>
  <si>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</si>
  <si>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</si>
  <si>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</si>
  <si>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</si>
  <si>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</si>
  <si>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</si>
  <si>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</si>
  <si>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</si>
  <si>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</si>
  <si>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</si>
  <si>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</si>
  <si>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</si>
  <si>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</si>
  <si>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</si>
  <si>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</si>
  <si>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</si>
  <si>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</si>
  <si>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</si>
  <si>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</si>
  <si>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</si>
  <si>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</si>
  <si>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</si>
  <si>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</si>
  <si>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</si>
  <si>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</si>
  <si>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</si>
  <si>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</si>
  <si>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</si>
  <si>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</si>
  <si>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</si>
  <si>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</si>
  <si>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</si>
  <si>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</si>
  <si>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</si>
  <si>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</si>
  <si>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</si>
  <si>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</si>
  <si>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</si>
  <si>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</si>
  <si>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</si>
  <si>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</si>
  <si>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</si>
  <si>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</si>
  <si>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</si>
  <si>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</si>
  <si>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</si>
  <si>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</si>
  <si>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</si>
  <si>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</si>
  <si>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</si>
  <si>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</si>
  <si>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</si>
  <si>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</si>
  <si>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</si>
  <si>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</si>
  <si>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</si>
  <si>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</si>
  <si>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</si>
  <si>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</si>
  <si>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</si>
  <si>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</si>
  <si>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</si>
  <si>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</si>
  <si>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</si>
  <si>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</si>
  <si>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</si>
  <si>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</si>
  <si>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</si>
  <si>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</si>
  <si>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</si>
  <si>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</si>
  <si>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</si>
  <si>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</si>
  <si>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</si>
  <si>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</si>
  <si>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</si>
  <si>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</si>
  <si>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</si>
  <si>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</si>
  <si>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</si>
  <si>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</si>
  <si>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</si>
  <si>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</si>
  <si>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</si>
  <si>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</si>
  <si>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</si>
  <si>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</si>
  <si>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</si>
  <si>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</si>
  <si>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</si>
  <si>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</si>
  <si>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</si>
  <si>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</si>
  <si>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</si>
  <si>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</si>
  <si>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</si>
  <si>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</si>
  <si>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</si>
  <si>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</si>
  <si>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</si>
  <si>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</si>
  <si>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</si>
  <si>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</si>
  <si>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</si>
  <si>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</si>
  <si>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</si>
  <si>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</si>
  <si>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</si>
  <si>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</si>
  <si>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</si>
  <si>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</si>
  <si>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</si>
  <si>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</si>
  <si>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</si>
  <si>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</si>
  <si>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</si>
  <si>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</si>
  <si>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</si>
  <si>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</si>
  <si>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</si>
  <si>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</si>
  <si>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</si>
  <si>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</si>
  <si>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</si>
  <si>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</si>
  <si>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</si>
  <si>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</si>
  <si>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</si>
  <si>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</si>
  <si>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</si>
  <si>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</si>
  <si>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</si>
  <si>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</si>
  <si>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</si>
  <si>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</si>
  <si>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</si>
  <si>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</si>
  <si>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</si>
  <si>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</si>
  <si>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</si>
  <si>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</si>
  <si>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</si>
  <si>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</si>
  <si>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</si>
  <si>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</si>
  <si>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</si>
  <si>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</si>
  <si>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</si>
  <si>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</si>
  <si>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</si>
  <si>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</si>
  <si>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</si>
  <si>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</si>
  <si>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</si>
  <si>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</si>
  <si>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</si>
  <si>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</si>
  <si>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</si>
  <si>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</si>
  <si>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</si>
  <si>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</si>
  <si>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</si>
  <si>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</si>
  <si>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</si>
  <si>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</si>
  <si>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</si>
  <si>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</si>
  <si>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</si>
  <si>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</si>
  <si>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</si>
  <si>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</si>
  <si>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</si>
  <si>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</si>
  <si>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</si>
  <si>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</si>
  <si>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</si>
  <si>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</si>
  <si>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</si>
  <si>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</si>
  <si>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</si>
  <si>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</si>
  <si>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</si>
  <si>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</si>
  <si>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</si>
  <si>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</si>
  <si>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</si>
  <si>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</si>
  <si>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</si>
  <si>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</si>
  <si>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</si>
  <si>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</si>
  <si>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</si>
  <si>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</si>
  <si>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</si>
  <si>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</si>
  <si>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</si>
  <si>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</si>
  <si>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</si>
  <si>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</si>
  <si>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</si>
  <si>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</si>
  <si>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</si>
  <si>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</si>
  <si>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</si>
  <si>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</si>
  <si>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</si>
  <si>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</si>
  <si>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</si>
  <si>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</si>
  <si>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</si>
  <si>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</si>
  <si>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</si>
  <si>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</si>
  <si>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</si>
  <si>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</si>
  <si>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</si>
  <si>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</si>
  <si>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</si>
  <si>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</si>
  <si>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</si>
  <si>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</si>
  <si>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</si>
  <si>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</si>
  <si>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</si>
  <si>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</si>
  <si>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</si>
  <si>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</si>
  <si>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</si>
  <si>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</si>
  <si>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</si>
  <si>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</si>
  <si>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</si>
  <si>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</si>
  <si>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</si>
  <si>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</si>
  <si>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</si>
  <si>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</si>
  <si>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</si>
  <si>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</si>
  <si>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</si>
  <si>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</si>
  <si>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</si>
  <si>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</si>
  <si>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</si>
  <si>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</si>
  <si>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</si>
  <si>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</si>
  <si>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</si>
  <si>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</si>
  <si>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</si>
  <si>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</si>
  <si>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</si>
  <si>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</si>
  <si>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</si>
  <si>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</si>
  <si>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</si>
  <si>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</si>
  <si>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</si>
  <si>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</si>
  <si>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</si>
  <si>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</si>
  <si>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</si>
  <si>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</si>
  <si>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</si>
  <si>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</si>
  <si>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</si>
  <si>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</si>
  <si>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</si>
  <si>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</si>
  <si>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</si>
  <si>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</si>
  <si>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</si>
  <si>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</si>
  <si>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</si>
  <si>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</si>
  <si>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</si>
  <si>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</si>
  <si>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</si>
  <si>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</si>
  <si>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</si>
  <si>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</si>
  <si>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</si>
  <si>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</si>
  <si>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</si>
  <si>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</si>
  <si>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</si>
  <si>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</si>
  <si>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</si>
  <si>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</si>
  <si>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</si>
  <si>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</si>
  <si>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</si>
  <si>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</si>
  <si>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</si>
  <si>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</si>
  <si>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</si>
  <si>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</si>
  <si>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</si>
  <si>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</si>
  <si>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</si>
  <si>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</si>
  <si>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</si>
  <si>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</si>
  <si>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</si>
  <si>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</si>
  <si>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</si>
  <si>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</si>
  <si>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</si>
  <si>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</si>
  <si>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</si>
  <si>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</si>
  <si>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</si>
  <si>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</si>
  <si>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</si>
  <si>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</si>
  <si>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</si>
  <si>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</si>
  <si>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</si>
  <si>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</si>
  <si>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</si>
  <si>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</si>
  <si>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</si>
  <si>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</si>
  <si>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</si>
  <si>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</si>
  <si>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</si>
  <si>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</si>
  <si>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</si>
  <si>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</si>
  <si>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</si>
  <si>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</si>
  <si>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</si>
  <si>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</si>
  <si>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</si>
  <si>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</si>
  <si>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</si>
  <si>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</si>
  <si>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</si>
  <si>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</si>
  <si>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</si>
  <si>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</si>
  <si>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</si>
  <si>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</si>
  <si>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</si>
  <si>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</si>
  <si>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</si>
  <si>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</si>
  <si>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</si>
  <si>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</si>
  <si>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</si>
  <si>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</si>
  <si>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</si>
  <si>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</si>
  <si>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</si>
  <si>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</si>
  <si>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</si>
  <si>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</si>
  <si>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</si>
  <si>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</si>
  <si>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</si>
  <si>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</si>
  <si>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</si>
  <si>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</si>
  <si>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</si>
  <si>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</si>
  <si>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</si>
  <si>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</si>
  <si>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</si>
  <si>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</si>
  <si>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</si>
  <si>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</si>
  <si>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</si>
  <si>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</si>
  <si>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</si>
  <si>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</si>
  <si>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</si>
  <si>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</si>
  <si>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</si>
  <si>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</si>
  <si>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</si>
  <si>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</si>
  <si>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</si>
  <si>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</si>
  <si>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</si>
  <si>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</si>
  <si>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</si>
  <si>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</si>
  <si>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</si>
  <si>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</si>
  <si>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</si>
  <si>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</si>
  <si>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</si>
  <si>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</si>
  <si>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</si>
  <si>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</si>
  <si>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</si>
  <si>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</si>
  <si>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</si>
  <si>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</si>
  <si>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</si>
  <si>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</si>
  <si>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</si>
  <si>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</si>
  <si>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</si>
  <si>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</si>
  <si>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</si>
  <si>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</si>
  <si>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</si>
  <si>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</si>
  <si>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</si>
  <si>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</si>
  <si>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</si>
  <si>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</si>
  <si>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</si>
  <si>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</si>
  <si>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</si>
  <si>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</si>
  <si>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</si>
  <si>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</si>
  <si>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</si>
  <si>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</si>
  <si>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</si>
  <si>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</si>
  <si>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</si>
  <si>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</si>
  <si>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</si>
  <si>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</si>
  <si>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</si>
  <si>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</si>
  <si>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</si>
  <si>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</si>
  <si>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</si>
  <si>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</si>
  <si>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</si>
  <si>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</si>
  <si>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</si>
  <si>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</si>
  <si>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</si>
  <si>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</si>
  <si>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</si>
  <si>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</si>
  <si>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</si>
  <si>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</si>
  <si>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</si>
  <si>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</si>
  <si>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</si>
  <si>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</si>
  <si>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</si>
  <si>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</si>
  <si>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</si>
  <si>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</si>
  <si>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</si>
  <si>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</si>
  <si>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</si>
  <si>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</si>
  <si>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</si>
  <si>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</si>
  <si>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</si>
  <si>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</si>
  <si>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</si>
  <si>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</si>
  <si>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</si>
  <si>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</si>
  <si>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</si>
  <si>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</si>
  <si>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</si>
  <si>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</si>
  <si>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</si>
  <si>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</si>
  <si>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</si>
  <si>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</si>
  <si>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</si>
  <si>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</si>
  <si>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</si>
  <si>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</si>
  <si>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</si>
  <si>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</si>
  <si>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</si>
  <si>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</si>
  <si>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</si>
  <si>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</si>
  <si>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</si>
  <si>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</si>
  <si>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</si>
  <si>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</si>
  <si>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</si>
  <si>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</si>
  <si>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</si>
  <si>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</si>
  <si>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</si>
  <si>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</si>
  <si>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</si>
  <si>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</si>
  <si>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</si>
  <si>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</si>
  <si>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</si>
  <si>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</si>
  <si>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</si>
  <si>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</si>
  <si>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</si>
  <si>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</si>
  <si>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</si>
  <si>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</si>
  <si>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</si>
  <si>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</si>
  <si>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</si>
  <si>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</si>
  <si>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</si>
  <si>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</si>
  <si>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</si>
  <si>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</si>
  <si>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</si>
  <si>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</si>
  <si>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</si>
  <si>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</si>
  <si>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</si>
  <si>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</si>
  <si>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</si>
  <si>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</si>
  <si>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</si>
  <si>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</si>
  <si>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</si>
  <si>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</si>
  <si>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</si>
  <si>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</si>
  <si>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</si>
  <si>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</si>
  <si>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</si>
  <si>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</si>
  <si>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</si>
  <si>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</si>
  <si>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</si>
  <si>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</si>
  <si>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</si>
  <si>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</si>
  <si>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</si>
  <si>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</si>
  <si>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</si>
  <si>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</si>
  <si>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</si>
  <si>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</si>
  <si>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</si>
  <si>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</si>
  <si>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</si>
  <si>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</si>
  <si>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</si>
  <si>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</si>
  <si>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</si>
  <si>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</si>
  <si>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</si>
  <si>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</si>
  <si>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</si>
  <si>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</si>
  <si>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</si>
  <si>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</si>
  <si>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</si>
  <si>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</si>
  <si>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</si>
  <si>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</si>
  <si>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</si>
  <si>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</si>
  <si>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</si>
  <si>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</si>
  <si>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</si>
  <si>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</si>
  <si>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</si>
  <si>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</si>
  <si>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</si>
  <si>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</si>
  <si>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</si>
  <si>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</si>
  <si>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</si>
  <si>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</si>
  <si>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</si>
  <si>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</si>
  <si>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</si>
  <si>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</si>
  <si>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</si>
  <si>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</si>
  <si>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</si>
  <si>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</si>
  <si>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</si>
  <si>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</si>
  <si>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</si>
  <si>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</si>
  <si>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</si>
  <si>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</si>
  <si>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</si>
  <si>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</si>
  <si>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</si>
  <si>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</si>
  <si>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</si>
  <si>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</si>
  <si>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</si>
  <si>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</si>
  <si>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</si>
  <si>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</si>
  <si>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</si>
  <si>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</si>
  <si>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</si>
  <si>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</si>
  <si>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</si>
  <si>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</si>
  <si>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</si>
  <si>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</si>
  <si>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</si>
  <si>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</si>
  <si>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</si>
  <si>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</si>
  <si>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</si>
  <si>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</si>
  <si>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</si>
  <si>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</si>
  <si>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</si>
  <si>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</si>
  <si>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</si>
  <si>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</si>
  <si>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</si>
  <si>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</si>
  <si>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</si>
  <si>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</si>
  <si>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</si>
  <si>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</si>
  <si>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</si>
  <si>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</si>
  <si>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</si>
  <si>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</si>
  <si>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</si>
  <si>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</si>
  <si>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</si>
  <si>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</si>
  <si>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</si>
  <si>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</si>
  <si>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</si>
  <si>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</si>
  <si>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</si>
  <si>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</si>
  <si>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</si>
  <si>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</si>
  <si>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</si>
  <si>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</si>
  <si>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</si>
  <si>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</si>
  <si>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</si>
  <si>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</si>
  <si>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</si>
  <si>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</si>
  <si>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</si>
  <si>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</si>
  <si>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</si>
  <si>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</si>
  <si>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</si>
  <si>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</si>
  <si>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</si>
  <si>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</si>
  <si>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</si>
  <si>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</si>
  <si>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</si>
  <si>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</si>
  <si>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</si>
  <si>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</si>
  <si>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</si>
  <si>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</si>
  <si>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</si>
  <si>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</si>
  <si>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</si>
  <si>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</si>
  <si>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</si>
  <si>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</si>
  <si>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</si>
  <si>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</si>
  <si>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</si>
  <si>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</si>
  <si>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</si>
  <si>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</si>
  <si>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</si>
  <si>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</si>
  <si>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</si>
  <si>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</si>
  <si>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</si>
  <si>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</si>
  <si>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</si>
  <si>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</si>
  <si>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</si>
  <si>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</si>
  <si>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</si>
  <si>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</si>
  <si>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</si>
  <si>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</si>
  <si>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</si>
  <si>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</si>
  <si>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</si>
  <si>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</si>
  <si>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</si>
  <si>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</si>
  <si>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</si>
  <si>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</si>
  <si>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</si>
  <si>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</si>
  <si>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</si>
  <si>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</si>
  <si>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</si>
  <si>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</si>
  <si>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</si>
  <si>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</si>
  <si>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</si>
  <si>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</si>
  <si>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</si>
  <si>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</si>
  <si>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</si>
  <si>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</si>
  <si>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</si>
  <si>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</si>
  <si>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</si>
  <si>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</si>
  <si>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</si>
  <si>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</si>
  <si>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</si>
  <si>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</si>
  <si>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</si>
  <si>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</si>
  <si>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</si>
  <si>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</si>
  <si>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</si>
  <si>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</si>
  <si>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</si>
  <si>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</si>
  <si>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</si>
  <si>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</si>
  <si>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</si>
  <si>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</si>
  <si>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</si>
  <si>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</si>
  <si>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</si>
  <si>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</si>
  <si>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</si>
  <si>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</si>
  <si>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</si>
  <si>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</si>
  <si>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</si>
  <si>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</si>
  <si>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</si>
  <si>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</si>
  <si>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</si>
  <si>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</si>
  <si>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</si>
  <si>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</si>
  <si>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</si>
  <si>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</si>
  <si>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</si>
  <si>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</si>
  <si>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</si>
  <si>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</si>
  <si>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</si>
  <si>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</si>
  <si>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</si>
  <si>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</si>
  <si>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</si>
  <si>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</si>
  <si>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</si>
  <si>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</si>
  <si>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</si>
  <si>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</si>
  <si>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</si>
  <si>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</si>
  <si>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</si>
  <si>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</si>
  <si>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</si>
  <si>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</si>
  <si>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</si>
  <si>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</si>
  <si>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</si>
  <si>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</si>
  <si>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</si>
  <si>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</si>
  <si>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</si>
  <si>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</si>
  <si>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</si>
  <si>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</si>
  <si>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</si>
  <si>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</si>
  <si>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</si>
  <si>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</si>
  <si>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</si>
  <si>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</si>
  <si>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</si>
  <si>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</si>
  <si>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</si>
  <si>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</si>
  <si>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</si>
  <si>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</si>
  <si>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</si>
  <si>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</si>
  <si>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</si>
  <si>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</si>
  <si>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</si>
  <si>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</si>
  <si>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</si>
  <si>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</si>
  <si>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</si>
  <si>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</si>
  <si>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</si>
  <si>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</si>
  <si>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</si>
  <si>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</si>
  <si>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</si>
  <si>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</si>
  <si>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</si>
  <si>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</si>
  <si>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</si>
  <si>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</si>
  <si>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</si>
  <si>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</si>
  <si>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</si>
  <si>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</si>
  <si>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</si>
  <si>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</si>
  <si>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</si>
  <si>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</si>
  <si>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</si>
  <si>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</si>
  <si>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</si>
  <si>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</si>
  <si>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</si>
  <si>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</si>
  <si>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</si>
  <si>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</si>
  <si>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</si>
  <si>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</si>
  <si>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</si>
  <si>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</si>
  <si>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</si>
  <si>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</si>
  <si>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</si>
  <si>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</si>
  <si>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</si>
  <si>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</si>
  <si>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</si>
  <si>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</si>
  <si>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</si>
  <si>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</si>
  <si>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</si>
  <si>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</si>
  <si>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</si>
  <si>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</si>
  <si>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</si>
  <si>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</si>
  <si>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</si>
  <si>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</si>
  <si>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</si>
  <si>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</si>
  <si>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</si>
  <si>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</si>
  <si>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</si>
  <si>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</si>
  <si>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</si>
  <si>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</si>
  <si>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</si>
  <si>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</si>
  <si>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</si>
  <si>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</si>
  <si>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</si>
  <si>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</si>
  <si>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</si>
  <si>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</si>
  <si>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</si>
  <si>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</si>
  <si>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</si>
  <si>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</si>
  <si>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</si>
  <si>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</si>
  <si>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</si>
  <si>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</si>
  <si>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</si>
  <si>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</si>
  <si>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</si>
  <si>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</si>
  <si>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</si>
  <si>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</si>
  <si>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</si>
  <si>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</si>
  <si>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</si>
  <si>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</si>
  <si>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</si>
  <si>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</si>
  <si>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</si>
  <si>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</si>
  <si>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</si>
  <si>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</si>
  <si>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</si>
  <si>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</si>
  <si>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</si>
  <si>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</si>
  <si>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</si>
  <si>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</si>
  <si>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</si>
  <si>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</si>
  <si>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</si>
  <si>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</si>
  <si>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</si>
  <si>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</si>
  <si>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</si>
  <si>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</si>
  <si>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</si>
  <si>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</si>
  <si>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</si>
  <si>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</si>
  <si>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</si>
  <si>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</si>
  <si>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</si>
  <si>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</si>
  <si>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</si>
  <si>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</si>
  <si>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</si>
  <si>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</si>
  <si>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</si>
  <si>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</si>
  <si>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</si>
  <si>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</si>
  <si>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</si>
  <si>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</si>
  <si>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</si>
  <si>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</si>
  <si>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</si>
  <si>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</si>
  <si>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</si>
  <si>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</si>
  <si>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</si>
  <si>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</si>
  <si>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</si>
  <si>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</si>
  <si>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</si>
  <si>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</si>
  <si>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</si>
  <si>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</si>
  <si>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</si>
  <si>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</si>
  <si>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</si>
  <si>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</si>
  <si>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</si>
  <si>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</si>
  <si>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</si>
  <si>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</si>
  <si>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</si>
  <si>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</si>
  <si>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</si>
  <si>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</si>
  <si>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</si>
  <si>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</si>
  <si>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</si>
  <si>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</si>
  <si>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</si>
  <si>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</si>
  <si>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</si>
  <si>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</si>
  <si>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</si>
  <si>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</si>
  <si>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</si>
  <si>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</si>
  <si>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</si>
  <si>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</si>
  <si>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</si>
  <si>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</si>
  <si>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</si>
  <si>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</si>
  <si>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</si>
  <si>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</si>
  <si>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</si>
  <si>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</si>
  <si>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</si>
  <si>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</si>
  <si>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</si>
  <si>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</si>
  <si>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</si>
  <si>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</si>
  <si>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</si>
  <si>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</si>
  <si>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</si>
  <si>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</si>
  <si>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</si>
  <si>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</si>
  <si>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</si>
  <si>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</si>
  <si>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</si>
  <si>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</si>
  <si>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</si>
  <si>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</si>
  <si>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</si>
  <si>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</si>
  <si>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</si>
  <si>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</si>
  <si>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</si>
  <si>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</si>
  <si>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</si>
  <si>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</si>
  <si>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</si>
  <si>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</si>
  <si>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</si>
  <si>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</si>
  <si>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</si>
  <si>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</si>
  <si>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</si>
  <si>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</si>
  <si>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</si>
  <si>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</si>
  <si>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</si>
  <si>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</si>
  <si>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</si>
  <si>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</si>
  <si>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</si>
  <si>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</si>
  <si>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</si>
  <si>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</si>
  <si>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</si>
  <si>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</si>
  <si>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</si>
  <si>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</si>
  <si>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</si>
  <si>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</si>
  <si>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</si>
  <si>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</si>
  <si>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</si>
  <si>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</si>
  <si>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</si>
  <si>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</si>
  <si>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</si>
  <si>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</si>
  <si>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</si>
  <si>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</si>
  <si>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</si>
  <si>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</si>
  <si>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</si>
  <si>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</si>
  <si>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</si>
  <si>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</si>
  <si>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</si>
  <si>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</si>
  <si>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</si>
  <si>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</si>
  <si>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</si>
  <si>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</si>
  <si>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</si>
  <si>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</si>
  <si>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</si>
  <si>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</si>
  <si>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</si>
  <si>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</si>
  <si>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</si>
  <si>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</si>
  <si>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</si>
  <si>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</si>
  <si>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</si>
  <si>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</si>
  <si>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</si>
  <si>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</si>
  <si>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</si>
  <si>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</si>
  <si>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</si>
  <si>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</si>
  <si>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</si>
  <si>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</si>
  <si>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</si>
  <si>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</si>
  <si>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</si>
  <si>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</si>
  <si>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</si>
  <si>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</si>
  <si>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</si>
  <si>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</si>
  <si>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</si>
  <si>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</si>
  <si>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</si>
  <si>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</si>
  <si>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</si>
  <si>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</si>
  <si>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</si>
  <si>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</si>
  <si>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</si>
  <si>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</si>
  <si>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</si>
  <si>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</si>
  <si>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</si>
  <si>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</si>
  <si>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</si>
  <si>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</si>
  <si>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</si>
  <si>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</si>
  <si>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</si>
  <si>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</si>
  <si>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</si>
  <si>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</si>
  <si>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</si>
  <si>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</si>
  <si>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</si>
  <si>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</si>
  <si>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</si>
  <si>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</si>
  <si>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</si>
  <si>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</si>
  <si>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</si>
  <si>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</si>
  <si>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</si>
  <si>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</si>
  <si>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</si>
  <si>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</si>
  <si>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</si>
  <si>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</si>
  <si>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</si>
  <si>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</si>
  <si>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</si>
  <si>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</si>
  <si>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</si>
  <si>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</si>
  <si>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</si>
  <si>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</si>
  <si>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</si>
  <si>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</si>
  <si>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</si>
  <si>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</si>
  <si>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</si>
  <si>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</si>
  <si>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</si>
  <si>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</si>
  <si>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</si>
  <si>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</si>
  <si>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</si>
  <si>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</si>
  <si>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</si>
  <si>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</si>
  <si>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</si>
  <si>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</si>
  <si>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</si>
  <si>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</si>
  <si>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</si>
  <si>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</si>
  <si>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</si>
  <si>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</si>
  <si>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</si>
  <si>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</si>
  <si>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</si>
  <si>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</si>
  <si>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</si>
  <si>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</si>
  <si>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</si>
  <si>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</si>
  <si>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</si>
  <si>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</si>
  <si>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</si>
  <si>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</si>
  <si>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</si>
  <si>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</si>
  <si>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</si>
  <si>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</si>
  <si>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</si>
  <si>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</si>
  <si>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</si>
  <si>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</si>
  <si>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</si>
  <si>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</si>
  <si>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</si>
  <si>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</si>
  <si>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</si>
  <si>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</si>
  <si>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</si>
  <si>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</si>
  <si>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</si>
  <si>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</si>
  <si>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</si>
  <si>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</si>
  <si>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</si>
  <si>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</si>
  <si>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</si>
  <si>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</si>
  <si>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</si>
  <si>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</si>
  <si>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</si>
  <si>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</si>
  <si>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</si>
  <si>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</si>
  <si>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</si>
  <si>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</si>
  <si>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</si>
  <si>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</si>
  <si>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</si>
  <si>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</si>
  <si>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</si>
  <si>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</si>
  <si>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</si>
  <si>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</si>
  <si>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</si>
  <si>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</si>
  <si>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</si>
  <si>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</si>
  <si>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</si>
  <si>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</si>
  <si>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</si>
  <si>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</si>
  <si>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</si>
  <si>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</si>
  <si>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</si>
  <si>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</si>
  <si>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</si>
  <si>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</si>
  <si>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</si>
  <si>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</si>
  <si>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</si>
  <si>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</si>
  <si>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</si>
  <si>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</si>
  <si>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</si>
  <si>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</si>
  <si>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</si>
  <si>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</si>
  <si>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</si>
  <si>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</si>
  <si>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</si>
  <si>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</si>
  <si>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</si>
  <si>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</si>
  <si>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</si>
  <si>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</si>
  <si>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</si>
  <si>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</si>
  <si>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</si>
  <si>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</si>
  <si>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</si>
  <si>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</si>
  <si>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</si>
  <si>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</si>
  <si>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</si>
  <si>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</si>
  <si>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</si>
  <si>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</si>
  <si>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</si>
  <si>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</si>
  <si>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</si>
  <si>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</si>
  <si>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</si>
  <si>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</si>
  <si>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</si>
  <si>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</si>
  <si>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</si>
  <si>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</si>
  <si>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</si>
  <si>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</si>
  <si>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</si>
  <si>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</si>
  <si>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</si>
  <si>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</si>
  <si>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</si>
  <si>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</si>
  <si>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</si>
  <si>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</si>
  <si>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</si>
  <si>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</si>
  <si>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</si>
  <si>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</si>
  <si>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</si>
  <si>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</si>
  <si>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</si>
  <si>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</si>
  <si>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</si>
  <si>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</si>
  <si>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</si>
  <si>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</si>
  <si>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</si>
  <si>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</si>
  <si>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</si>
  <si>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</si>
  <si>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</si>
  <si>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</si>
  <si>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</si>
  <si>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</si>
  <si>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</si>
  <si>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</si>
  <si>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</si>
  <si>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</si>
  <si>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</si>
  <si>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</si>
  <si>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</si>
  <si>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</si>
  <si>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</si>
  <si>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</si>
  <si>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</si>
  <si>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</si>
  <si>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</si>
  <si>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</si>
  <si>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</si>
  <si>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</si>
  <si>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</si>
  <si>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</si>
  <si>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</si>
  <si>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</si>
  <si>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</si>
  <si>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</si>
  <si>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</si>
  <si>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</si>
  <si>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</si>
  <si>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</si>
  <si>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</si>
  <si>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</si>
  <si>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</si>
  <si>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</si>
  <si>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</si>
  <si>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</si>
  <si>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</si>
  <si>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</si>
  <si>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</si>
  <si>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</si>
  <si>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</si>
  <si>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</si>
  <si>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</si>
  <si>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</si>
  <si>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</si>
  <si>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</si>
  <si>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</si>
  <si>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</si>
  <si>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</si>
  <si>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</si>
  <si>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</si>
  <si>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</si>
  <si>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</si>
  <si>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</si>
  <si>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</si>
  <si>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</si>
  <si>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</si>
  <si>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</si>
  <si>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</si>
  <si>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</si>
  <si>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</si>
  <si>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</si>
  <si>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</si>
  <si>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</si>
  <si>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</si>
  <si>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</si>
  <si>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</si>
  <si>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</si>
  <si>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</si>
  <si>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</si>
  <si>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</si>
  <si>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</si>
  <si>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</si>
  <si>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</si>
  <si>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</si>
  <si>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</si>
  <si>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</si>
  <si>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</si>
  <si>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</si>
  <si>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</si>
  <si>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</si>
  <si>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</si>
  <si>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</si>
  <si>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</si>
  <si>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</si>
  <si>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</si>
  <si>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</si>
  <si>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</si>
  <si>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</si>
  <si>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</si>
  <si>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</si>
  <si>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</si>
  <si>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</si>
  <si>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</si>
  <si>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</si>
  <si>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</si>
  <si>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</si>
  <si>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</si>
  <si>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</si>
  <si>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</si>
  <si>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</si>
  <si>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</si>
  <si>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</si>
  <si>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</si>
  <si>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</si>
  <si>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</si>
  <si>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</si>
  <si>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</si>
  <si>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</si>
  <si>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</si>
  <si>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</si>
  <si>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</si>
  <si>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</si>
  <si>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</si>
  <si>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</si>
  <si>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</si>
  <si>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</si>
  <si>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</si>
  <si>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</si>
  <si>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</si>
  <si>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</si>
  <si>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</si>
  <si>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</si>
  <si>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</si>
  <si>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</si>
  <si>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</si>
  <si>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</si>
  <si>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</si>
  <si>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</si>
  <si>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</si>
  <si>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</si>
  <si>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</si>
  <si>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</si>
  <si>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</si>
  <si>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</si>
  <si>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</si>
  <si>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</si>
  <si>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</si>
  <si>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</si>
  <si>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</si>
  <si>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</si>
  <si>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</si>
  <si>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</si>
  <si>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</si>
  <si>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</si>
  <si>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</si>
  <si>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</si>
  <si>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</si>
  <si>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</si>
  <si>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</si>
  <si>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</si>
  <si>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</si>
  <si>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</si>
  <si>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</si>
  <si>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</si>
  <si>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</si>
  <si>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</si>
  <si>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</si>
  <si>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</si>
  <si>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</si>
  <si>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</si>
  <si>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</si>
  <si>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</si>
  <si>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</si>
  <si>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</si>
  <si>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</si>
  <si>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</si>
  <si>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</si>
  <si>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</si>
  <si>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</si>
  <si>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</si>
  <si>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</si>
  <si>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</si>
  <si>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</si>
  <si>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</si>
  <si>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</si>
  <si>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</si>
  <si>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</si>
  <si>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</si>
  <si>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</si>
  <si>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</si>
  <si>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</si>
  <si>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</si>
  <si>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</si>
  <si>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</si>
  <si>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</si>
  <si>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</si>
  <si>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</si>
  <si>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</si>
  <si>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</si>
  <si>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</si>
  <si>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</si>
  <si>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</si>
  <si>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</si>
  <si>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</si>
  <si>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</si>
  <si>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</si>
  <si>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</si>
  <si>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</si>
  <si>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</si>
  <si>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</si>
  <si>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</si>
  <si>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</si>
  <si>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</si>
  <si>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</si>
  <si>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</si>
  <si>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</si>
  <si>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</si>
  <si>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</si>
  <si>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</si>
  <si>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</si>
  <si>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</si>
  <si>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</si>
  <si>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</si>
  <si>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</si>
  <si>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</si>
  <si>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</si>
  <si>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</si>
  <si>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</si>
  <si>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</si>
  <si>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</si>
  <si>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</si>
  <si>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</si>
  <si>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</si>
  <si>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</si>
  <si>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</si>
  <si>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</si>
  <si>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</si>
  <si>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</si>
  <si>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</si>
  <si>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</si>
  <si>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</si>
  <si>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</si>
  <si>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</si>
  <si>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</si>
  <si>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</si>
  <si>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</si>
  <si>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</si>
  <si>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</si>
  <si>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</si>
  <si>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</si>
  <si>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</si>
  <si>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</si>
  <si>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</si>
  <si>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</si>
  <si>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</si>
  <si>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</si>
  <si>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</si>
  <si>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</si>
  <si>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</si>
  <si>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</si>
  <si>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</si>
  <si>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</si>
  <si>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</si>
  <si>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</si>
  <si>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</si>
  <si>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</si>
  <si>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</si>
  <si>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</si>
  <si>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</si>
  <si>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</si>
  <si>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</si>
  <si>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</si>
  <si>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</si>
  <si>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</si>
  <si>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</si>
  <si>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</si>
  <si>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</si>
  <si>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</si>
  <si>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</si>
  <si>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</si>
  <si>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</si>
  <si>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</si>
  <si>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</si>
  <si>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</si>
  <si>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</si>
  <si>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</si>
  <si>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</si>
  <si>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</si>
  <si>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</si>
  <si>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</si>
  <si>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</si>
  <si>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</si>
  <si>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</si>
  <si>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</si>
  <si>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</si>
  <si>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</si>
  <si>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</si>
  <si>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</si>
  <si>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</si>
  <si>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</si>
  <si>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</si>
  <si>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</si>
  <si>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</si>
  <si>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</si>
  <si>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</si>
  <si>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</si>
  <si>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</si>
  <si>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</si>
  <si>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</si>
  <si>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</si>
  <si>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</si>
  <si>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</si>
  <si>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</si>
  <si>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</si>
  <si>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</si>
  <si>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</si>
  <si>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</si>
  <si>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</si>
  <si>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</si>
  <si>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</si>
  <si>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</si>
  <si>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</si>
  <si>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</si>
  <si>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</si>
  <si>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</si>
  <si>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</si>
  <si>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</si>
  <si>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</si>
  <si>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</si>
  <si>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</si>
  <si>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</si>
  <si>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</si>
  <si>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</si>
  <si>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</si>
  <si>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</si>
  <si>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</si>
  <si>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</si>
  <si>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</si>
  <si>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</si>
  <si>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</si>
  <si>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</si>
  <si>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</si>
  <si>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</si>
  <si>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</si>
  <si>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</si>
  <si>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</si>
  <si>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</si>
  <si>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</si>
  <si>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</si>
  <si>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</si>
  <si>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</si>
  <si>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</si>
  <si>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</si>
  <si>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</si>
  <si>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</si>
  <si>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</si>
  <si>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</si>
  <si>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</si>
  <si>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</si>
  <si>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</si>
  <si>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</si>
  <si>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</si>
  <si>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</si>
  <si>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</si>
  <si>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</si>
  <si>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</si>
  <si>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</si>
  <si>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</si>
  <si>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</si>
  <si>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</si>
  <si>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</si>
  <si>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</si>
  <si>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</si>
  <si>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</si>
  <si>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</si>
  <si>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</si>
  <si>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</si>
  <si>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</si>
  <si>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</si>
  <si>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</si>
  <si>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</si>
  <si>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</si>
  <si>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</si>
  <si>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</si>
  <si>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</si>
  <si>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</si>
  <si>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</si>
  <si>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</si>
  <si>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</si>
  <si>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</si>
  <si>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</si>
  <si>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</si>
  <si>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</si>
  <si>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</si>
  <si>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</si>
  <si>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</si>
  <si>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</si>
  <si>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</si>
  <si>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</si>
  <si>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</si>
  <si>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</si>
  <si>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</si>
  <si>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</si>
  <si>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</si>
  <si>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</si>
  <si>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</si>
  <si>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</si>
  <si>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</si>
  <si>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</si>
  <si>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</si>
  <si>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</si>
  <si>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</si>
  <si>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</si>
  <si>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</si>
  <si>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</si>
  <si>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</si>
  <si>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</si>
  <si>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</si>
  <si>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</si>
  <si>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</si>
  <si>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</si>
  <si>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</si>
  <si>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</si>
  <si>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</si>
  <si>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</si>
  <si>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</si>
  <si>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</si>
  <si>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</si>
  <si>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</si>
  <si>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</si>
  <si>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</si>
  <si>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</si>
  <si>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</si>
  <si>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</si>
  <si>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</si>
  <si>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</si>
  <si>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</si>
  <si>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</si>
  <si>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</si>
  <si>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</si>
  <si>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</si>
  <si>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</si>
  <si>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</si>
  <si>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</si>
  <si>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</si>
  <si>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</si>
  <si>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</si>
  <si>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</si>
  <si>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</si>
  <si>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</si>
  <si>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</si>
  <si>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</si>
  <si>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</si>
  <si>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</si>
  <si>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</si>
  <si>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</si>
  <si>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</si>
  <si>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</si>
  <si>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</si>
  <si>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</si>
  <si>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</si>
  <si>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</si>
  <si>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</si>
  <si>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</si>
  <si>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</si>
  <si>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</si>
  <si>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</si>
  <si>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</si>
  <si>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</si>
  <si>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</si>
  <si>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</si>
  <si>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</si>
  <si>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</si>
  <si>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</si>
  <si>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</si>
  <si>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</si>
  <si>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</si>
  <si>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</si>
  <si>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</si>
  <si>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</si>
  <si>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</si>
  <si>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</si>
  <si>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</si>
  <si>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</si>
  <si>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</si>
  <si>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</si>
  <si>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</si>
  <si>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</si>
  <si>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</si>
  <si>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</si>
  <si>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</si>
  <si>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</si>
  <si>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</si>
  <si>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</si>
  <si>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</si>
  <si>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</si>
  <si>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</si>
  <si>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</si>
  <si>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</si>
  <si>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</si>
  <si>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</si>
  <si>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</si>
  <si>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</si>
  <si>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</si>
  <si>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</si>
  <si>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</si>
  <si>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</si>
  <si>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</si>
  <si>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</si>
  <si>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</si>
  <si>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</si>
  <si>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</si>
  <si>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</si>
  <si>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</si>
  <si>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</si>
  <si>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</si>
  <si>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</si>
  <si>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</si>
  <si>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</si>
  <si>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</si>
  <si>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</si>
  <si>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</si>
  <si>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</si>
  <si>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</si>
  <si>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</si>
  <si>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</si>
  <si>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</si>
  <si>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</si>
  <si>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</si>
  <si>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</si>
  <si>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</si>
  <si>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</si>
  <si>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</si>
  <si>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</si>
  <si>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</si>
  <si>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</si>
  <si>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</si>
  <si>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</si>
  <si>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</si>
  <si>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</si>
  <si>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</si>
  <si>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</si>
  <si>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</si>
  <si>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</si>
  <si>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</si>
  <si>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</si>
  <si>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</si>
  <si>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</si>
  <si>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</si>
  <si>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</si>
  <si>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</si>
  <si>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</si>
  <si>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</si>
  <si>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</si>
  <si>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</si>
  <si>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</si>
  <si>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</si>
  <si>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</si>
  <si>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</si>
  <si>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</si>
  <si>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</si>
  <si>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</si>
  <si>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</si>
  <si>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</si>
  <si>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</si>
  <si>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</si>
  <si>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</si>
  <si>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</si>
  <si>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</si>
  <si>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</si>
  <si>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</si>
  <si>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</si>
  <si>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</si>
  <si>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</si>
  <si>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</si>
  <si>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</si>
  <si>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</si>
  <si>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</si>
  <si>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</si>
  <si>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</si>
  <si>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</si>
  <si>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</si>
  <si>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</si>
  <si>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</si>
  <si>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</si>
  <si>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</si>
  <si>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</si>
  <si>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</si>
  <si>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</si>
  <si>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</si>
  <si>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</si>
  <si>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</si>
  <si>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</si>
  <si>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</si>
  <si>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</si>
  <si>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</si>
  <si>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</si>
  <si>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</si>
  <si>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</si>
  <si>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</si>
  <si>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</si>
  <si>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</si>
  <si>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</si>
  <si>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</si>
  <si>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</si>
  <si>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</si>
  <si>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</si>
  <si>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</si>
  <si>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</si>
  <si>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</si>
  <si>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</si>
  <si>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</si>
  <si>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</si>
  <si>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</si>
  <si>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</si>
  <si>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</si>
  <si>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</si>
  <si>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</si>
  <si>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</si>
  <si>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</si>
  <si>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</si>
  <si>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</si>
  <si>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</si>
  <si>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</si>
  <si>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</si>
  <si>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</si>
  <si>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</si>
  <si>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</si>
  <si>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</si>
  <si>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</si>
  <si>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</si>
  <si>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</si>
  <si>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</si>
  <si>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</si>
  <si>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</si>
  <si>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</si>
  <si>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</si>
  <si>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</si>
  <si>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</si>
  <si>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</si>
  <si>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</si>
  <si>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</si>
  <si>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</si>
  <si>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</si>
  <si>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</si>
  <si>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</si>
  <si>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</si>
  <si>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</si>
  <si>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</si>
  <si>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</si>
  <si>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</si>
  <si>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</si>
  <si>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</si>
  <si>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</si>
  <si>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</si>
  <si>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</si>
  <si>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</si>
  <si>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</si>
  <si>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</si>
  <si>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</si>
  <si>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</si>
  <si>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</si>
  <si>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</si>
  <si>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</si>
  <si>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</si>
  <si>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</si>
  <si>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</si>
  <si>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</si>
  <si>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</si>
  <si>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</si>
  <si>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</si>
  <si>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</si>
  <si>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</si>
  <si>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</si>
  <si>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</si>
  <si>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</si>
  <si>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</si>
  <si>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</si>
  <si>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</si>
  <si>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</si>
  <si>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</si>
  <si>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</si>
  <si>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</si>
  <si>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</si>
  <si>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</si>
  <si>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</si>
  <si>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</si>
  <si>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</si>
  <si>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</si>
  <si>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</si>
  <si>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</si>
  <si>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</si>
  <si>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</si>
  <si>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</si>
  <si>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</si>
  <si>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</si>
  <si>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</si>
  <si>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</si>
  <si>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</si>
  <si>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</si>
  <si>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</si>
  <si>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</si>
  <si>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</si>
  <si>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</si>
  <si>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</si>
  <si>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</si>
  <si>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</si>
  <si>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</si>
  <si>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</si>
  <si>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</si>
  <si>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</si>
  <si>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</si>
  <si>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</si>
  <si>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</si>
  <si>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</si>
  <si>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</si>
  <si>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</si>
  <si>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</si>
  <si>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</si>
  <si>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</si>
  <si>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</si>
  <si>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</si>
  <si>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</si>
  <si>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</si>
  <si>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</si>
  <si>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</si>
  <si>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</si>
  <si>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</si>
  <si>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</si>
  <si>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</si>
  <si>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</si>
  <si>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</si>
  <si>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</si>
  <si>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</si>
  <si>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</si>
  <si>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</si>
  <si>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</si>
  <si>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</si>
  <si>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</si>
  <si>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</si>
  <si>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</si>
  <si>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</si>
  <si>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</si>
  <si>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</si>
  <si>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</si>
  <si>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</si>
  <si>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</si>
  <si>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</si>
  <si>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</si>
  <si>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</si>
  <si>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</si>
  <si>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</si>
  <si>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</si>
  <si>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</si>
  <si>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</si>
  <si>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</si>
  <si>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</si>
  <si>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</si>
  <si>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</si>
  <si>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</si>
  <si>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</si>
  <si>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</si>
  <si>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</si>
  <si>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</si>
  <si>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</si>
  <si>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</si>
  <si>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</si>
  <si>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</si>
  <si>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</si>
  <si>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</si>
  <si>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</si>
  <si>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</si>
  <si>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</si>
  <si>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</si>
  <si>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</si>
  <si>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</si>
  <si>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</si>
  <si>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</si>
  <si>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</si>
  <si>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</si>
  <si>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</si>
  <si>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</si>
  <si>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</si>
  <si>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</si>
  <si>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</si>
  <si>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</si>
  <si>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</si>
  <si>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</si>
  <si>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</si>
  <si>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</si>
  <si>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</si>
  <si>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</si>
  <si>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</si>
  <si>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</si>
  <si>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</si>
  <si>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</si>
  <si>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</si>
  <si>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</si>
  <si>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</si>
  <si>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</si>
  <si>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</si>
  <si>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</si>
  <si>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</si>
  <si>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</si>
  <si>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</si>
  <si>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</si>
  <si>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</si>
  <si>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</si>
  <si>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</si>
  <si>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</si>
  <si>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</si>
  <si>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</si>
  <si>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</si>
  <si>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</si>
  <si>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</si>
  <si>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</si>
  <si>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</si>
  <si>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</si>
  <si>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</si>
  <si>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</si>
  <si>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</si>
  <si>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</si>
  <si>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</si>
  <si>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</si>
  <si>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</si>
  <si>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</si>
  <si>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</si>
  <si>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</si>
  <si>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</si>
  <si>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</si>
  <si>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</si>
  <si>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</si>
  <si>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</si>
  <si>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</si>
  <si>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</si>
  <si>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</si>
  <si>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</si>
  <si>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</si>
  <si>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</si>
  <si>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</si>
  <si>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</si>
  <si>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</si>
  <si>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</si>
  <si>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</si>
  <si>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</si>
  <si>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</si>
  <si>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</si>
  <si>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</si>
  <si>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</si>
  <si>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</si>
  <si>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</si>
  <si>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</si>
  <si>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</si>
  <si>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</si>
  <si>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</si>
  <si>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</si>
  <si>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</si>
  <si>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</si>
  <si>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</si>
  <si>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</si>
  <si>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</si>
  <si>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</si>
  <si>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</si>
  <si>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</si>
  <si>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</si>
  <si>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</si>
  <si>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</si>
  <si>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</si>
  <si>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</si>
  <si>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</si>
  <si>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</si>
  <si>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</si>
  <si>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</si>
  <si>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</si>
  <si>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</si>
  <si>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</si>
  <si>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</si>
  <si>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</si>
  <si>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</si>
  <si>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</si>
  <si>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</si>
  <si>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</si>
  <si>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</si>
  <si>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</si>
  <si>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</si>
  <si>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</si>
  <si>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</si>
  <si>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</si>
  <si>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</si>
  <si>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</si>
  <si>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</si>
  <si>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</si>
  <si>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</si>
  <si>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</si>
  <si>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</si>
  <si>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</si>
  <si>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</si>
  <si>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</si>
  <si>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</si>
  <si>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</si>
  <si>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</si>
  <si>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</si>
  <si>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</si>
  <si>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</si>
  <si>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</si>
  <si>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</si>
  <si>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</si>
  <si>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</si>
  <si>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</si>
  <si>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</si>
  <si>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</si>
  <si>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</si>
  <si>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</si>
  <si>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</si>
  <si>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</si>
  <si>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</si>
  <si>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</si>
  <si>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</si>
  <si>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</si>
  <si>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</si>
  <si>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</si>
  <si>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</si>
  <si>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</si>
  <si>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</si>
  <si>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</si>
  <si>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</si>
  <si>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</si>
  <si>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</si>
  <si>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</si>
  <si>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</si>
  <si>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</si>
  <si>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</si>
  <si>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</si>
  <si>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</si>
  <si>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</si>
  <si>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</si>
  <si>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</si>
  <si>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</si>
  <si>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</si>
  <si>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</si>
  <si>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</si>
  <si>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</si>
  <si>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</si>
  <si>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</si>
  <si>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</si>
  <si>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</si>
  <si>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</si>
  <si>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</si>
  <si>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</si>
  <si>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</si>
  <si>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</si>
  <si>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</si>
  <si>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</si>
  <si>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</si>
  <si>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</si>
  <si>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</si>
  <si>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</si>
  <si>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</si>
  <si>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</si>
  <si>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</si>
  <si>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</si>
  <si>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</si>
  <si>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</si>
  <si>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</si>
  <si>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</si>
  <si>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</si>
  <si>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</si>
  <si>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</si>
  <si>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</si>
  <si>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</si>
  <si>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</si>
  <si>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</si>
  <si>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</si>
  <si>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</si>
  <si>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</si>
  <si>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</si>
  <si>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</si>
  <si>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</si>
  <si>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</si>
  <si>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</si>
  <si>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</si>
  <si>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</si>
  <si>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</si>
  <si>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</si>
  <si>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</si>
  <si>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</si>
  <si>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</si>
  <si>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</si>
  <si>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</si>
  <si>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</si>
  <si>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</si>
  <si>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</si>
  <si>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</si>
  <si>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</si>
  <si>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</si>
  <si>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</si>
  <si>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</si>
  <si>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</si>
  <si>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</si>
  <si>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</si>
  <si>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</si>
  <si>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</si>
  <si>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</si>
  <si>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</si>
  <si>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</si>
  <si>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</si>
  <si>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</si>
  <si>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</si>
  <si>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</si>
  <si>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</si>
  <si>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</si>
  <si>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</si>
  <si>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</si>
  <si>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</si>
  <si>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</si>
  <si>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</si>
  <si>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</si>
  <si>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</si>
  <si>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</si>
  <si>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</si>
  <si>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</si>
  <si>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</si>
  <si>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</si>
  <si>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</si>
  <si>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</si>
  <si>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</si>
  <si>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</si>
  <si>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</si>
  <si>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</si>
  <si>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</si>
  <si>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</si>
  <si>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</si>
  <si>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</si>
  <si>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</si>
  <si>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</si>
  <si>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</si>
  <si>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</si>
  <si>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</si>
  <si>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</si>
  <si>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</si>
  <si>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</si>
  <si>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</si>
  <si>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</si>
  <si>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</si>
  <si>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</si>
  <si>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</si>
  <si>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</si>
  <si>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</si>
  <si>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</si>
  <si>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</si>
  <si>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</si>
  <si>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</si>
  <si>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</si>
  <si>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</si>
  <si>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</si>
  <si>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</si>
  <si>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</si>
  <si>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</si>
  <si>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</si>
  <si>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</si>
  <si>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</si>
  <si>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</si>
  <si>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</si>
  <si>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</si>
  <si>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</si>
  <si>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</si>
  <si>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</si>
  <si>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</si>
  <si>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</si>
  <si>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</si>
  <si>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</si>
  <si>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</si>
  <si>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</si>
  <si>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</si>
  <si>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</si>
  <si>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</si>
  <si>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</si>
  <si>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</si>
  <si>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</si>
  <si>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</si>
  <si>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</si>
  <si>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</si>
  <si>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</si>
  <si>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</si>
  <si>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</si>
  <si>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</si>
  <si>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</si>
  <si>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</si>
  <si>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</si>
  <si>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</si>
  <si>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</si>
  <si>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</si>
  <si>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</si>
  <si>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</si>
  <si>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</si>
  <si>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</si>
  <si>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</si>
  <si>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</si>
  <si>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</si>
  <si>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</si>
  <si>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</si>
  <si>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</si>
  <si>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</si>
  <si>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</si>
  <si>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</si>
  <si>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</si>
  <si>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</si>
  <si>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</si>
  <si>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</si>
  <si>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</si>
  <si>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</si>
  <si>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</si>
  <si>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</si>
  <si>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</si>
  <si>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</si>
  <si>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</si>
  <si>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</si>
  <si>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</si>
  <si>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</si>
  <si>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</si>
  <si>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</si>
  <si>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</si>
  <si>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</si>
  <si>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</si>
  <si>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</si>
  <si>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</si>
  <si>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</si>
  <si>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</si>
  <si>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</si>
  <si>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</si>
  <si>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</si>
  <si>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</si>
  <si>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</si>
  <si>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</si>
  <si>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</si>
  <si>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</si>
  <si>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</si>
  <si>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</si>
  <si>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</si>
  <si>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</si>
  <si>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</si>
  <si>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</si>
  <si>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</si>
  <si>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</si>
  <si>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</si>
  <si>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</si>
  <si>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</si>
  <si>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</si>
  <si>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</si>
  <si>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</si>
  <si>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</si>
  <si>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</si>
  <si>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</si>
  <si>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</si>
  <si>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</si>
  <si>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</si>
  <si>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</si>
  <si>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</si>
  <si>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</si>
  <si>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</si>
  <si>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</si>
  <si>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</si>
  <si>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</si>
  <si>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</si>
  <si>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</si>
  <si>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</si>
  <si>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</si>
  <si>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</si>
  <si>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</si>
  <si>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</si>
  <si>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</si>
  <si>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</si>
  <si>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</si>
  <si>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</si>
  <si>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</si>
  <si>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</si>
  <si>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</si>
  <si>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</si>
  <si>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</si>
  <si>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</si>
  <si>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</si>
  <si>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</si>
  <si>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</si>
  <si>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</si>
  <si>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</si>
  <si>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</si>
  <si>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</si>
  <si>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</si>
  <si>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</si>
  <si>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</si>
  <si>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</si>
  <si>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</si>
  <si>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</si>
  <si>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</si>
  <si>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</si>
  <si>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</si>
  <si>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</si>
  <si>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</si>
  <si>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</si>
  <si>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</si>
  <si>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</si>
  <si>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</si>
  <si>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</si>
  <si>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</si>
  <si>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</si>
  <si>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</si>
  <si>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</si>
  <si>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</si>
  <si>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</si>
  <si>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</si>
  <si>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</si>
  <si>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</si>
  <si>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</si>
  <si>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</si>
  <si>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</si>
  <si>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</si>
  <si>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</si>
  <si>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</si>
  <si>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</si>
  <si>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</si>
  <si>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</si>
  <si>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</si>
  <si>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</si>
  <si>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</si>
  <si>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</si>
  <si>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</si>
  <si>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</si>
  <si>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</si>
  <si>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</si>
  <si>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</si>
  <si>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</si>
  <si>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</si>
  <si>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</si>
  <si>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</si>
  <si>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</si>
  <si>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</si>
  <si>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</si>
  <si>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</si>
  <si>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</si>
  <si>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</si>
  <si>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</si>
  <si>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</si>
  <si>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</si>
  <si>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</si>
  <si>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</si>
  <si>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</si>
  <si>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</si>
  <si>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</si>
  <si>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</si>
  <si>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</si>
  <si>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</si>
  <si>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</si>
  <si>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</si>
  <si>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</si>
  <si>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</si>
  <si>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</si>
  <si>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</si>
  <si>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</si>
  <si>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</si>
  <si>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</si>
  <si>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</si>
  <si>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</si>
  <si>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</si>
  <si>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</si>
  <si>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</si>
  <si>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</si>
  <si>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</si>
  <si>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</si>
  <si>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</si>
  <si>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</si>
  <si>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</si>
  <si>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</si>
  <si>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</si>
  <si>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</si>
  <si>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</si>
  <si>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</si>
  <si>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</si>
  <si>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</si>
  <si>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</si>
  <si>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</si>
  <si>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</si>
  <si>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</si>
  <si>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PCM-20251205-00000937</t>
  </si>
  <si>
    <t>was night access issue / USF area team EM team on the way  25 mins</t>
  </si>
  <si>
    <t>PCM-20251206-00000166</t>
  </si>
  <si>
    <t>team facing access issue located family building and main gate closed and owner not response for calling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</si>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</sst>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5" totalsRowShown="0" headerRowDxfId="79" dataDxfId="78" headerRowBorderDxfId="76" tableBorderDxfId="77" totalsRowBorderDxfId="75">
  <autoFilter ref="A1:L2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1" totalsRowShown="0" headerRowDxfId="46" dataDxfId="45" headerRowBorderDxfId="43" tableBorderDxfId="44" totalsRowBorderDxfId="42">
  <autoFilter ref="A1:L1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29" dataDxfId="28" headerRowBorderDxfId="26" tableBorderDxfId="27">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5" totalsRowShown="0" headerRowDxfId="13" tableBorderDxfId="12">
  <autoFilter ref="A1:L41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334.34485497685091</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45997.293280902777</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45997.293280902777</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45997.293280902777</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45997.293280902777</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45997.293280902777</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45997.293280902777</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45997.293280902777</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45997.293280902777</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45997.293280902777</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45997.293280902777</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45997.293280902777</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45997.293280902777</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45997.293280902777</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45997.293280902777</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45997.293280902777</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45997.293280902777</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45997.293280902777</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45997.293280902777</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45997.293280902777</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45997.293280902777</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45997.293280902777</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45997.293280902777</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45997.293280902777</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45997.293280902777</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45997.293280902777</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45997.293280902777</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45997.293280902777</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45997.293280902777</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45997.293280902777</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45997.293280902777</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45997.293280902777</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45997.293280902777</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45997.293280902777</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45997.293280902777</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45997.293280902777</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45997.293280902777</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45997.293280902777</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45997.293280902777</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45997.293280902777</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45997.293280902777</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45997.293280902777</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45997.293280902777</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45997.293280902777</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45997.293280902777</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45997.293280902777</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45997.293280902777</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45997.293280902777</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45997.293280902777</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45997.293280902777</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45997.293280902777</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45997.293280902777</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45997.293280902777</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45997.293280902777</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45997.293280902777</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45997.293280902777</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45997.293280902777</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45997.293280902777</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45997.293280902777</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45997.293280902777</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45997.293280902777</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45997.293280902777</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45997.293280902777</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45997.293280902777</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45997.293280902777</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45997.293280902777</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45997.293280902777</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45997.293280902777</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45997.293280902777</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45997.293280902777</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45997.293280902777</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45997.293280902777</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45997.293280902777</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45997.293280902777</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45997.293280902777</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45997.293280902777</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45997.293280902777</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45997.293280902777</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45997.293280902777</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45997.293280902777</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45997.293280902777</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45997.293280902777</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45997.293280902777</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45997.293280902777</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45997.293280902777</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45997.293280902777</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45997.293280902777</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45997.293280902777</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45997.293280902777</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45997.293280902777</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45997.293280902777</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45997.293280902777</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45997.293280902777</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45997.293280902777</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45997.293280902777</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45997.293280902777</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45997.293280902777</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45997.293280902777</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45997.293280902777</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45997.293280902777</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45997.293280902777</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45997.293280902777</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45997.293280902777</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45997.293280902777</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45997.293280902777</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45997.293280902777</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45997.293280902777</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45997.293280902777</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45997.293280902777</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45997.293280902777</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45997.293280902777</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45997.293280902777</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45997.293280902777</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45997.293280902777</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45997.293280902777</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45997.293280902777</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45997.293280902777</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45997.293280902777</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45997.293280902777</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45997.293280902777</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45997.293280902777</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45997.293280902777</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45997.293280902777</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45997.293280902777</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45997.293280902777</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45997.293280902777</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45997.293280902777</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45997.293280902777</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45997.293280902777</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45997.293280902777</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45997.293280902777</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45997.293280902777</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45997.293280902777</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45997.293280902777</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45997.293280902777</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45997.293280902777</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45997.293280902777</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45997.293280902777</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45997.293280902777</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45997.293280902777</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45997.293280902777</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45997.293280902777</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45997.293280902777</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45997.293280902777</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45997.293280902777</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45997.293280902777</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45997.293280902777</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45997.293280902777</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45997.293280902777</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45997.293280902777</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45997.293280902777</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45997.293280902777</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45997.293280902777</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45997.293280902777</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45997.293280902777</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45997.293280902777</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45997.293280902777</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45997.293280902777</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45997.293280902777</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45997.293280902777</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45997.293280902777</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45997.293280902777</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45997.293280902777</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45997.293280902777</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45997.293280902777</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45997.293280902777</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45997.293280902777</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45997.293280902777</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45997.293280902777</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45997.293280902777</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45997.293280902777</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45997.293280902777</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45997.293280902777</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45997.293280902777</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45997.293280902777</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45997.293280902777</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45997.293280902777</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45997.293280902777</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45997.293280902777</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45997.293280902777</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45997.293280902777</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45997.293280902777</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45997.293280902777</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45997.293280902777</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45997.293280902777</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45997.293280902777</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45997.293280902777</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45997.293280902777</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45997.293280902777</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45997.293280902777</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45997.293280902777</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45997.293280902777</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45997.293280902777</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45997.293280902777</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45997.293280902777</v>
      </c>
      <c r="H196" s="123"/>
      <c r="I196" s="125" t="str">
        <f>IFERROR(VLOOKUP(D196,DB!A:F,6,0),"")</f>
        <v/>
      </c>
      <c r="J196" s="125" t="str">
        <f>IFERROR(VLOOKUP(D196,DB!A:G,7,0),"")</f>
        <v/>
      </c>
      <c r="K196" s="121"/>
      <c r="L196" s="120" t="str">
        <f>IFERROR(VLOOKUP(D196,DB!A:I,9,0),"")</f>
        <v/>
      </c>
    </row>
  </sheetData>
  <customSheetViews>
    <customSheetView guid="{F6042A99-DD27-4453-835D-0834D95730CC}" filter="1" showAutoFilter="1">
      <pageMargins left="0" right="0" top="0" bottom="0" header="0" footer="0"/>
      <autoFilter ref="B1:M1" xr:uid="{2F94FCCD-D038-45E3-954D-8536E1CD99A5}"/>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5"/>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172.29344293981558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12.905861921295582</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45997.293280902777</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45997.293280902777</v>
      </c>
      <c r="H6" s="98"/>
      <c r="I6" s="18" t="str">
        <f>IFERROR(VLOOKUP(D6,DB!A:F,6,0),"")</f>
        <v/>
      </c>
      <c r="J6" s="18" t="str">
        <f>IFERROR(VLOOKUP(D6,DB!A:G,7,0),"")</f>
        <v/>
      </c>
      <c r="K6" s="19"/>
      <c r="L6" s="18" t="str">
        <f>IFERROR(VLOOKUP(D6,DB!A:I,9,0),"")</f>
        <v/>
      </c>
    </row>
    <row r="7" spans="1:12" ht="31.5" customHeight="1">
      <c r="A7" s="96"/>
      <c r="B7" s="18" t="str">
        <f>IFERROR(VLOOKUP(D7,DB!A:K,11,0),"")</f>
        <v/>
      </c>
      <c r="C7" s="18"/>
      <c r="D7" s="18"/>
      <c r="E7" s="18"/>
      <c r="F7" s="98"/>
      <c r="G7" s="99">
        <f ca="1">IFERROR(NOW()-F7,"-")</f>
        <v>45997.293280902777</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45997.293280902777</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45997.293280902777</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45997.293280902777</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45997.293280902777</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45997.293280902777</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45997.293280902777</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45997.293280902777</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45997.293280902777</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45997.293280902777</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45997.293280902777</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45997.293280902777</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45997.293280902777</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45997.293280902777</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45997.293280902777</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45997.293280902777</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45997.293280902777</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45997.293280902777</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45997.293280902777</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45997.293280902777</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45997.293280902777</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45997.293280902777</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45997.293280902777</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45997.293280902777</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45997.293280902777</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45997.293280902777</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45997.293280902777</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45997.293280902777</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45997.293280902777</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45997.293280902777</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45997.293280902777</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45997.293280902777</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45997.293280902777</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45997.293280902777</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45997.293280902777</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45997.293280902777</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45997.293280902777</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45997.293280902777</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45997.293280902777</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45997.293280902777</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45997.293280902777</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45997.293280902777</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45997.293280902777</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45997.293280902777</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45997.293280902777</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45997.293280902777</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45997.293280902777</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45997.293280902777</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45997.293280902777</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45997.293280902777</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45997.293280902777</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45997.293280902777</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45997.293280902777</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45997.293280902777</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45997.293280902777</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45997.293280902777</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45997.293280902777</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45997.293280902777</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45997.293280902777</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45997.293280902777</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45997.293280902777</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45997.293280902777</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45997.293280902777</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45997.293280902777</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45997.293280902777</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45997.293280902777</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45997.293280902777</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45997.293280902777</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45997.293280902777</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45997.293280902777</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45997.293280902777</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45997.293280902777</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45997.293280902777</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45997.293280902777</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45997.293280902777</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45997.293280902777</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45997.293280902777</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45997.293280902777</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45997.293280902777</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45997.293280902777</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45997.293280902777</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45997.293280902777</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45997.293280902777</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45997.293280902777</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45997.293280902777</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45997.293280902777</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45997.293280902777</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45997.293280902777</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45997.293280902777</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45997.293280902777</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45997.293280902777</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45997.293280902777</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45997.293280902777</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45997.293280902777</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45997.293280902777</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45997.293280902777</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45997.293280902777</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45997.293280902777</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45997.293280902777</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45997.293280902777</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45997.293280902777</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45997.293280902777</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45997.293280902777</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45997.293280902777</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45997.293280902777</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45997.293280902777</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45997.293280902777</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45997.293280902777</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45997.293280902777</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45997.293280902777</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45997.293280902777</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45997.293280902777</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45997.293280902777</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45997.293280902777</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45997.293280902777</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45997.293280902777</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45997.293280902777</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45997.293280902777</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45997.293280902777</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45997.293280902777</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45997.293280902777</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45997.293280902777</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45997.293280902777</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45997.293280902777</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45997.293280902777</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45997.293280902777</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45997.293280902777</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45997.293280902777</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45997.293280902777</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45997.293280902777</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45997.293280902777</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45997.293280902777</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45997.293280902777</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45997.293280902777</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45997.293280902777</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45997.293280902777</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45997.293280902777</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45997.293280902777</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45997.293280902777</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45997.293280902777</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45997.293280902777</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45997.293280902777</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45997.293280902777</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45997.293280902777</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45997.293280902777</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45997.293280902777</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45997.293280902777</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45997.293280902777</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45997.293280902777</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45997.293280902777</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45997.293280902777</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45997.293280902777</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45997.293280902777</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45997.293280902777</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45997.293280902777</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45997.293280902777</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45997.293280902777</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45997.293280902777</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45997.293280902777</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45997.293280902777</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45997.293280902777</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45997.293280902777</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45997.293280902777</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45997.293280902777</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45997.293280902777</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45997.293280902777</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45997.293280902777</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45997.293280902777</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45997.293280902777</v>
      </c>
      <c r="H175" s="98"/>
      <c r="I175" s="18" t="str">
        <f>IFERROR(VLOOKUP(D175,DB!A:F,6,0),"")</f>
        <v/>
      </c>
      <c r="J175" s="18" t="str">
        <f>IFERROR(VLOOKUP(D175,DB!A:G,7,0),"")</f>
        <v/>
      </c>
      <c r="K175" s="19"/>
      <c r="L175" s="18" t="str">
        <f>IFERROR(VLOOKUP(D175,DB!A:I,9,0),"")</f>
        <v/>
      </c>
    </row>
    <row r="176" spans="1:12" ht="31.5" customHeight="1">
      <c r="A176" s="150"/>
      <c r="B176" s="151" t="str">
        <f>IFERROR(VLOOKUP(D176,DB!A:K,11,0),"")</f>
        <v/>
      </c>
      <c r="C176" s="151"/>
      <c r="D176" s="151"/>
      <c r="E176" s="151"/>
      <c r="F176" s="152"/>
      <c r="G176" s="153">
        <f ca="1">IFERROR(NOW()-F176,"-")</f>
        <v>45997.293280902777</v>
      </c>
      <c r="H176" s="152"/>
      <c r="I176" s="151" t="str">
        <f>IFERROR(VLOOKUP(D176,DB!A:F,6,0),"")</f>
        <v/>
      </c>
      <c r="J176" s="151" t="str">
        <f>IFERROR(VLOOKUP(D176,DB!A:G,7,0),"")</f>
        <v/>
      </c>
      <c r="K176" s="154"/>
      <c r="L176" s="151" t="str">
        <f>IFERROR(VLOOKUP(D176,DB!A:I,9,0),"")</f>
        <v/>
      </c>
    </row>
    <row r="177" spans="1:12" ht="31.5" customHeight="1">
      <c r="A177" s="96"/>
      <c r="B177" s="18" t="str">
        <f>IFERROR(VLOOKUP(D177,DB!A:K,11,0),"")</f>
        <v/>
      </c>
      <c r="C177" s="18"/>
      <c r="D177" s="18"/>
      <c r="E177" s="18"/>
      <c r="F177" s="98"/>
      <c r="G177" s="99">
        <f ca="1">IFERROR(NOW()-F177,"-")</f>
        <v>45997.293280902777</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45997.293280902777</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45997.293280902777</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45997.293280902777</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45997.293280902777</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45997.293280902777</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45997.293280902777</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45997.293280902777</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45997.293280902777</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45997.293280902777</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45997.293280902777</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45997.293280902777</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45997.293280902777</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45997.293280902777</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45997.293280902777</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45997.293280902777</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45997.293280902777</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45997.293280902777</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45997.293280902777</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45997.293280902777</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45997.293280902777</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45997.293280902777</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45997.293280902777</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45997.293280902777</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45997.293280902777</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45997.293280902777</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45997.293280902777</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45997.293280902777</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45997.293280902777</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45997.293280902777</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45997.293280902777</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45997.293280902777</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45997.293280902777</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45997.293280902777</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45997.293280902777</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45997.293280902777</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45997.293280902777</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45997.293280902777</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45997.293280902777</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45997.293280902777</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45997.293280902777</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45997.293280902777</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45997.293280902777</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45997.293280902777</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45997.293280902777</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45997.293280902777</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45997.293280902777</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45997.293280902777</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45997.293280902777</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45997.293280902777</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45997.293280902777</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45997.293280902777</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45997.293280902777</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45997.293280902777</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45997.293280902777</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45997.293280902777</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45997.293280902777</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45997.293280902777</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45997.293280902777</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45997.293280902777</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45997.293280902777</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45997.293280902777</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45997.293280902777</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45997.293280902777</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45997.293280902777</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45997.293280902777</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45997.293280902777</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45997.293280902777</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45997.293280902777</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45997.293280902777</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45997.293280902777</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45997.293280902777</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45997.293280902777</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45997.293280902777</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45997.293280902777</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45997.293280902777</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45997.293280902777</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45997.293280902777</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45997.293280902777</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45997.293280902777</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45997.293280902777</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45997.293280902777</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45997.293280902777</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45997.293280902777</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45997.293280902777</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45997.293280902777</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45997.293280902777</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45997.293280902777</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45997.293280902777</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45997.293280902777</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45997.293280902777</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45997.293280902777</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45997.293280902777</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45997.293280902777</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45997.293280902777</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45997.293280902777</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45997.293280902777</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45997.293280902777</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45997.293280902777</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45997.293280902777</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45997.293280902777</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45997.293280902777</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45997.293280902777</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45997.293280902777</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45997.293280902777</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45997.293280902777</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45997.293280902777</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45997.293280902777</v>
      </c>
      <c r="H284" s="98"/>
      <c r="I284" s="18" t="str">
        <f>IFERROR(VLOOKUP(D284,DB!A:F,6,0),"")</f>
        <v/>
      </c>
      <c r="J284" s="18" t="str">
        <f>IFERROR(VLOOKUP(D284,DB!A:G,7,0),"")</f>
        <v/>
      </c>
      <c r="K284" s="19"/>
      <c r="L284" s="18" t="str">
        <f>IFERROR(VLOOKUP(D284,DB!A:I,9,0),"")</f>
        <v/>
      </c>
    </row>
    <row r="285" spans="1:12" ht="31.5" customHeight="1">
      <c r="A285" s="150"/>
      <c r="B285" s="151" t="str">
        <f>IFERROR(VLOOKUP(D285,DB!A:K,11,0),"")</f>
        <v/>
      </c>
      <c r="C285" s="151"/>
      <c r="D285" s="151"/>
      <c r="E285" s="151"/>
      <c r="F285" s="152"/>
      <c r="G285" s="153">
        <f ca="1">IFERROR(NOW()-F285,"-")</f>
        <v>45997.293280902777</v>
      </c>
      <c r="H285" s="152"/>
      <c r="I285" s="151" t="str">
        <f>IFERROR(VLOOKUP(D285,DB!A:F,6,0),"")</f>
        <v/>
      </c>
      <c r="J285" s="151" t="str">
        <f>IFERROR(VLOOKUP(D285,DB!A:G,7,0),"")</f>
        <v/>
      </c>
      <c r="K285" s="154"/>
      <c r="L285" s="151" t="str">
        <f>IFERROR(VLOOKUP(D285,DB!A:I,9,0),"")</f>
        <v/>
      </c>
    </row>
  </sheetData>
  <dataValidations count="2">
    <dataValidation allowBlank="1" showInputMessage="1" showErrorMessage="1" sqref="E1" xr:uid="{4D935161-CDD3-4592-B877-3FB59C99E142}"/>
    <dataValidation type="list" allowBlank="1" showInputMessage="1" showErrorMessage="1" sqref="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45997.293280902777</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45997.293280902777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45997.293280902777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45997.293280902777</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45997.293280902777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45997.293280902777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45997.293280902777</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45997.293280902777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45997.293280902777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45997.293280902777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45997.293280902777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45997.293280902777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45997.293280902777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45997.293280902777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45997.293280902777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45997.293280902777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45997.293280902777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45997.293280902777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45997.293280902777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45997.293280902777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45997.293280902777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45997.293280902777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45997.293280902777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45997.293280902777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45997.293280902777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45997.293280902777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45997.293280902777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45997.293280902777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45997.293280902777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45997.293280902777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45997.293280902777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45997.293280902777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45997.293280902777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45997.293280902777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45997.293280902777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45997.293280902777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45997.293280902777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45997.293280902777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45997.293280902777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45997.293280902777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45997.293280902777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45997.293280902777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45997.293280902777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45997.293280902777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45997.293280902777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45997.293280902777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45997.293280902777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45997.293280902777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45997.293280902777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45997.293280902777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45997.293280902777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45997.293280902777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45997.293280902777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45997.293280902777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45997.293280902777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45997.293280902777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45997.293280902777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45997.293280902777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45997.293280902777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45997.293280902777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45997.293280902777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45997.293280902777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45997.293280902777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45997.293280902777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45997.293280902777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45997.293280902777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45997.293280902777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45997.293280902777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45997.293280902777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45997.293280902777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45997.293280902777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45997.293280902777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45997.293280902777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45997.293280902777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45997.293280902777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45997.293280902777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45997.293280902777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45997.293280902777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45997.293280902777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45997.293280902777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45997.293280902777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45997.293280902777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45997.293280902777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45997.293280902777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45997.293280902777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45997.293280902777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45997.293280902777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45997.293280902777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45997.293280902777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45997.293280902777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45997.293280902777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45997.293280902777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45997.293280902777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45997.293280902777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45997.293280902777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45997.293280902777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45997.293280902777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45997.293280902777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45997.293280902777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45997.293280902777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45997.293280902777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45997.293280902777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45997.293280902777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45997.293280902777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45997.293280902777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45997.293280902777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45997.293280902777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45997.293280902777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45997.293280902777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45997.293280902777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45997.293280902777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45997.293280902777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45997.293280902777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45997.293280902777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45997.293280902777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45997.293280902777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45997.293280902777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45997.293280902777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45997.293280902777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45997.293280902777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45997.293280902777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45997.293280902777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45997.293280902777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45997.293280902777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45997.293280902777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45997.293280902777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45997.293280902777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45997.293280902777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45997.293280902777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45997.293280902777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45997.293280902777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45997.293280902777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45997.293280902777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45997.293280902777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45997.293280902777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45997.293280902777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45997.293280902777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45997.293280902777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45997.293280902777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45997.293280902777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45997.293280902777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45997.293280902777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45997.293280902777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45997.293280902777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45997.293280902777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45997.293280902777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45997.293280902777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45997.293280902777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45997.293280902777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45997.293280902777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45997.293280902777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45997.293280902777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45997.293280902777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45997.293280902777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45997.293280902777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45997.293280902777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45997.293280902777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45997.293280902777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45997.293280902777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45997.293280902777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45997.293280902777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45997.293280902777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45997.293280902777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45997.293280902777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45997.293280902777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45997.293280902777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45997.293280902777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45997.293280902777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45997.293280902777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45997.293280902777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45997.293280902777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45997.293280902777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45997.293280902777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45997.293280902777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45997.293280902777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45997.293280902777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45997.293280902777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45997.293280902777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45997.293280902777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45997.293280902777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45997.293280902777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45997.293280902777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45997.293280902777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45997.293280902777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45997.293280902777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45997.293280902777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45997.293280902777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45997.293280902777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45997.293280902777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45997.293280902777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45997.293280902777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45997.293280902777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45997.293280902777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45997.293280902777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45997.293280902777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45997.293280902777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45997.293280902777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45997.293280902777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45997.293280902777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45997.293280902777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45997.293280902777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45997.293280902777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45997.293280902777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45997.293280902777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45997.293280902777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45997.293280902777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45997.293280902777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45997.293280902777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45997.293280902777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45997.293280902777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45997.293280902777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45997.293280902777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45997.293280902777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45997.293280902777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45997.293280902777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45997.293280902777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45997.293280902777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45997.293280902777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45997.293280902777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45997.293280902777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45997.293280902777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45997.293280902777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45997.293280902777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45997.293280902777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45997.293280902777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45997.293280902777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45997.293280902777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45997.293280902777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45997.293280902777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45997.293280902777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45997.293280902777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45997.293280902777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45997.293280902777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45997.293280902777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45997.293280902777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45997.293280902777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45997.293280902777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45997.293280902777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45997.293280902777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45997.293280902777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45997.293280902777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45997.293280902777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45997.293280902777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45997.293280902777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45997.293280902777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45997.293280902777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45997.293280902777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45997.293280902777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45997.293280902777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45997.293280902777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45997.293280902777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45997.293280902777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45997.293280902777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45997.293280902777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45997.293280902777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45997.293280902777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45997.293280902777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45997.293280902777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45997.293280902777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45997.293280902777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45997.293280902777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45997.293280902777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45997.293280902777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45997.293280902777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45997.293280902777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45997.293280902777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45997.293280902777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45997.293280902777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45997.293280902777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45997.293280902777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45997.293280902777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45997.293280902777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45997.293280902777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45997.293280902777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45997.293280902777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45997.293280902777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45997.293280902777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45997.293280902777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45997.293280902777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45997.293280902777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45997.293280902777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45997.293280902777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45997.293280902777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45997.293280902777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45997.293280902777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45997.293280902777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45997.293280902777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45997.293280902777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45997.293280902777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45997.293280902777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45997.293280902777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45997.293280902777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45997.293280902777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45997.293280902777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45997.293280902777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45997.293280902777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45997.293280902777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45997.293280902777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45997.293280902777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45997.293280902777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45997.293280902777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45997.293280902777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45997.293280902777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45997.293280902777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45997.293280902777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45997.293280902777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45997.293280902777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45997.293280902777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45997.293280902777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45997.293280902777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45997.293280902777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45997.293280902777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45997.293280902777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45997.293280902777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45997.293280902777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45997.293280902777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45997.293280902777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45997.293280902777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45997.293280902777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45997.293280902777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45997.293280902777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45997.293280902777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45997.293280902777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45997.293280902777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45997.293280902777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45997.293280902777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45997.293280902777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45997.293280902777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45997.293280902777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45997.293280902777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45997.293280902777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45997.293280902777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45997.293280902777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45997.293280902777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45997.293280902777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45997.293280902777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45997.293280902777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45997.293280902777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45997.293280902777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45997.293280902777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45997.293280902777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45997.293280902777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45997.293280902777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45997.293280902777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45997.293280902777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45997.293280902777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45997.293280902777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45997.293280902777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45997.293280902777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45997.293280902777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45997.293280902777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45997.293280902777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45997.293280902777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45997.293280902777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45997.293280902777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45997.293280902777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45997.293280902777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45997.293280902777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45997.293280902777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45997.293280902777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45997.293280902777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45997.293280902777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45997.293280902777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45997.293280902777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45997.293280902777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45997.293280902777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45997.293280902777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45997.293280902777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45997.293280902777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45997.293280902777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45997.293280902777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45997.293280902777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45997.293280902777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45997.293280902777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45997.293280902777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45997.293280902777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45997.293280902777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45997.293280902777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45997.293280902777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45997.293280902777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45997.293280902777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45997.293280902777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45997.293280902777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45997.293280902777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45997.293280902777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45997.293280902777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45997.293280902777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45997.293280902777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45997.293280902777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45997.293280902777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45997.293280902777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45997.293280902777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45997.293280902777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45997.293280902777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45997.293280902777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45997.293280902777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45997.293280902777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45997.293280902777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45997.293280902777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45997.293280902777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45997.293280902777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45997.293280902777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45997.293280902777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45997.293280902777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45997.293280902777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45997.293280902777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45997.293280902777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45997.293280902777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45997.293280902777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45997.293280902777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45997.293280902777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45997.293280902777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45997.293280902777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45997.293280902777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45997.293280902777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45997.293280902777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45997.293280902777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45997.293280902777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45997.293280902777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45997.293280902777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45997.293280902777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45997.293280902777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45997.293280902777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45997.293280902777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45997.293280902777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45997.293280902777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45997.293280902777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45997.293280902777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45997.293280902777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45997.293280902777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45997.293280902777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45997.293280902777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45997.293280902777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45997.293280902777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45997.293280902777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45997.293280902777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45997.293280902777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45997.293280902777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45997.293280902777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45997.293280902777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45997.293280902777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45997.293280902777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45997.293280902777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45997.293280902777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45997.293280902777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45997.293280902777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45997.293280902777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45997.293280902777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45997.293280902777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45997.293280902777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45997.293280902777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45997.293280902777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45997.293280902777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45997.293280902777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45997.293280902777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45997.293280902777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45997.293280902777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45997.293280902777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45997.293280902777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45997.293280902777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45997.293280902777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45997.293280902777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45997.293280902777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45997.293280902777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45997.293280902777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45997.293280902777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45997.293280902777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45997.293280902777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45997.293280902777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45997.293280902777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45997.293280902777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45997.293280902777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45997.293280902777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45997.293280902777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45997.293280902777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45997.293280902777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45997.293280902777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45997.293280902777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45997.293280902777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45997.293280902777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45997.293280902777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45997.293280902777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45997.293280902777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45997.293280902777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45997.293280902777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45997.293280902777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45997.293280902777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45997.293280902777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45997.293280902777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45997.293280902777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45997.293280902777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45997.293280902777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45997.293280902777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45997.293280902777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45997.293280902777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45997.293280902777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45997.293280902777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45997.293280902777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45997.293280902777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45997.293280902777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45997.293280902777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45997.293280902777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45997.293280902777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45997.293280902777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45997.293280902777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45997.293280902777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45997.293280902777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45997.293280902777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45997.293280902777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45997.293280902777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45997.293280902777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45997.293280902777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45997.293280902777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45997.293280902777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45997.293280902777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45997.293280902777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45997.293280902777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45997.293280902777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45997.293280902777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45997.293280902777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45997.293280902777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45997.293280902777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45997.293280902777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45997.293280902777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45997.293280902777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45997.293280902777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45997.293280902777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45997.293280902777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45997.293280902777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45997.293280902777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45997.293280902777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45997.293280902777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45997.293280902777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45997.293280902777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45997.293280902777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45997.293280902777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45997.293280902777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45997.293280902777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45997.293280902777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45997.293280902777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45997.293280902777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45997.293280902777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45997.293280902777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45997.293280902777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45997.293280902777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45997.293280902777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45997.293280902777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45997.293280902777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45997.293280902777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45997.293280902777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45997.293280902777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45997.293280902777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45997.293280902777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45997.293280902777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45997.293280902777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45997.293280902777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45997.293280902777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45997.293280902777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45997.293280902777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45997.293280902777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45997.293280902777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45997.293280902777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45997.293280902777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45997.293280902777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45997.293280902777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45997.293280902777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45997.293280902777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45997.293280902777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45997.293280902777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45997.293280902777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45997.293280902777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45997.293280902777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45997.293280902777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45997.293280902777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45997.293280902777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45997.293280902777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45997.293280902777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45997.293280902777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45997.293280902777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45997.293280902777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45997.293280902777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45997.293280902777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45997.293280902777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45997.293280902777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45997.293280902777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45997.293280902777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45997.293280902777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45997.293280902777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45997.293280902777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45997.293280902777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45997.293280902777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45997.293280902777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45997.293280902777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45997.293280902777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45997.293280902777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45997.293280902777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45997.293280902777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45997.293280902777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45997.293280902777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45997.293280902777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45997.293280902777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45997.293280902777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45997.293280902777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45997.293280902777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45997.293280902777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45997.293280902777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45997.293280902777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45997.293280902777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45997.293280902777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45997.293280902777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45997.293280902777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45997.293280902777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45997.293280902777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45997.293280902777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45997.293280902777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45997.293280902777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45997.293280902777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45997.293280902777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45997.293280902777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45997.293280902777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45997.293280902777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45997.293280902777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45997.293280902777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45997.293280902777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45997.293280902777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45997.293280902777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45997.293280902777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45997.293280902777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45997.293280902777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45997.293280902777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45997.293280902777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45997.293280902777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45997.293280902777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45997.293280902777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45997.293280902777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45997.293280902777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45997.293280902777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45997.293280902777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45997.293280902777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45997.293280902777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45997.293280902777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45997.293280902777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45997.293280902777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45997.293280902777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45997.293280902777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45997.293280902777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45997.293280902777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45997.293280902777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45997.293280902777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45997.293280902777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45997.293280902777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45997.293280902777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45997.293280902777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45997.293280902777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45997.293280902777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45997.293280902777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45997.293280902777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45997.293280902777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45997.293280902777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45997.293280902777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45997.293280902777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45997.293280902777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45997.293280902777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45997.293280902777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45997.293280902777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45997.293280902777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45997.293280902777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45997.293280902777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45997.293280902777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45997.293280902777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45997.293280902777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45997.293280902777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45997.293280902777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45997.293280902777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45997.293280902777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45997.293280902777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45997.293280902777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45997.293280902777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45997.293280902777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45997.293280902777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45997.293280902777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45997.293280902777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45997.293280902777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45997.293280902777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45997.293280902777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45997.293280902777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45997.293280902777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45997.293280902777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45997.293280902777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45997.293280902777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45997.293280902777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45997.293280902777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45997.293280902777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45997.293280902777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45997.293280902777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45997.293280902777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45997.293280902777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45997.293280902777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45997.293280902777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45997.293280902777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45997.293280902777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45997.293280902777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45997.293280902777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45997.293280902777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45997.293280902777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45997.293280902777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45997.293280902777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45997.293280902777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45997.293280902777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45997.293280902777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45997.293280902777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45997.293280902777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45997.293280902777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45997.293280902777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45997.293280902777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45997.293280902777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45997.293280902777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45997.293280902777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45997.293280902777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45997.293280902777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45997.293280902777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45997.293280902777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45997.293280902777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45997.293280902777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45997.293280902777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45997.293280902777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45997.293280902777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45997.293280902777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45997.293280902777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45997.293280902777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45997.293280902777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45997.293280902777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45997.293280902777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45997.293280902777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45997.293280902777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45997.293280902777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45997.293280902777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45997.293280902777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45997.293280902777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45997.293280902777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45997.293280902777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45997.293280902777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45997.293280902777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45997.293280902777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45997.293280902777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45997.293280902777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45997.293280902777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45997.293280902777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45997.293280902777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45997.293280902777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45997.293280902777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45997.293280902777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45997.293280902777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45997.293280902777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45997.293280902777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45997.293280902777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45997.293280902777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45997.293280902777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45997.293280902777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45997.293280902777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45997.293280902777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45997.293280902777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45997.293280902777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45997.293280902777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45997.293280902777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45997.293280902777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45997.293280902777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45997.293280902777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45997.293280902777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45997.293280902777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45997.293280902777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45997.293280902777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45997.293280902777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45997.293280902777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45997.293280902777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45997.293280902777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45997.293280902777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45997.293280902777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45997.293280902777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45997.293280902777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45997.293280902777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45997.293280902777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45997.293280902777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45997.293280902777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45997.293280902777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45997.293280902777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45997.293280902777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45997.293280902777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45997.293280902777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45997.293280902777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45997.293280902777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45997.293280902777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45997.293280902777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45997.293280902777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45997.293280902777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45997.293280902777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45997.293280902777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45997.293280902777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45997.293280902777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45997.293280902777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45997.293280902777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45997.293280902777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45997.293280902777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45997.293280902777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45997.293280902777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45997.293280902777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45997.293280902777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45997.293280902777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45997.293280902777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45997.293280902777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45997.293280902777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45997.293280902777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45997.293280902777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45997.293280902777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45997.293280902777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45997.293280902777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45997.293280902777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45997.293280902777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45997.293280902777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45997.293280902777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45997.293280902777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45997.293280902777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45997.293280902777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45997.293280902777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45997.293280902777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45997.293280902777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45997.293280902777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45997.293280902777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45997.293280902777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45997.293280902777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45997.293280902777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45997.293280902777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45997.293280902777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45997.293280902777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45997.293280902777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45997.293280902777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45997.293280902777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45997.293280902777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45997.293280902777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45997.293280902777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45997.293280902777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45997.293280902777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45997.293280902777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45997.293280902777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45997.293280902777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45997.293280902777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45997.293280902777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45997.293280902777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45997.293280902777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45997.293280902777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45997.293280902777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45997.293280902777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45997.293280902777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45997.293280902777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45997.293280902777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45997.293280902777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45997.293280902777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45997.293280902777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45997.293280902777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45997.293280902777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45997.293280902777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45997.293280902777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45997.293280902777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45997.293280902777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45997.293280902777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45997.293280902777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45997.293280902777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45997.293280902777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45997.293280902777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45997.293280902777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45997.293280902777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45997.293280902777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45997.293280902777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45997.293280902777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45997.293280902777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45997.293280902777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45997.293280902777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45997.293280902777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45997.293280902777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45997.293280902777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45997.293280902777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45997.293280902777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45997.293280902777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45997.293280902777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45997.293280902777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45997.293280902777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45997.293280902777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45997.293280902777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45997.293280902777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45997.293280902777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45997.293280902777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45997.293280902777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45997.293280902777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45997.293280902777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45997.293280902777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45997.293280902777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45997.293280902777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45997.293280902777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45997.293280902777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45997.293280902777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45997.293280902777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45997.293280902777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45997.293280902777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45997.293280902777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45997.293280902777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45997.293280902777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45997.293280902777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45997.293280902777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45997.293280902777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45997.293280902777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45997.293280902777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45997.293280902777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45997.293280902777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45997.293280902777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45997.293280902777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45997.293280902777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45997.293280902777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45997.293280902777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45997.293280902777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45997.293280902777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45997.293280902777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45997.293280902777</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1"/>
  <sheetViews>
    <sheetView tabSelected="1" workbookViewId="0">
      <selection activeCell="K12" sqref="K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293.81256331018085</v>
      </c>
      <c r="H2" s="91">
        <v>45703.474768518521</v>
      </c>
      <c r="I2" s="91" t="str">
        <f>IFERROR(VLOOKUP(D2,DB!A:F,6,0),"")</f>
        <v>SCECO</v>
      </c>
      <c r="J2" s="91" t="str">
        <f>IFERROR(VLOOKUP(D2,DB!A:G,7,0),"")</f>
        <v>Dead</v>
      </c>
      <c r="K2" s="93" t="s">
        <v>39117</v>
      </c>
      <c r="L2" s="87" t="str">
        <f>IFERROR(VLOOKUP(D2,DB!A:I,9,0),"")</f>
        <v>Latis</v>
      </c>
    </row>
    <row r="3" spans="1:16" ht="15" customHeight="1">
      <c r="A3" s="108" t="s">
        <v>39118</v>
      </c>
      <c r="B3" s="108" t="str">
        <f>IFERROR(VLOOKUP(D3,DB!A:K,11,0),"")</f>
        <v>R4</v>
      </c>
      <c r="C3" s="89">
        <v>2</v>
      </c>
      <c r="D3" s="87" t="s">
        <v>35271</v>
      </c>
      <c r="E3" s="90" t="s">
        <v>39106</v>
      </c>
      <c r="F3" s="91">
        <v>45996.835416666669</v>
      </c>
      <c r="G3" s="92">
        <f t="shared" ref="G3:G7" ca="1" si="0">IFERROR(NOW()-F3,"")</f>
        <v>0.45786423610843485</v>
      </c>
      <c r="H3" s="91">
        <v>45996.825706018521</v>
      </c>
      <c r="I3" s="108" t="str">
        <f>IFERROR(VLOOKUP(D3,DB!A:F,6,0),"")</f>
        <v>Generator-SG</v>
      </c>
      <c r="J3" s="108" t="str">
        <f>IFERROR(VLOOKUP(D3,DB!A:G,7,0),"")</f>
        <v>Dead</v>
      </c>
      <c r="K3" s="93" t="s">
        <v>39119</v>
      </c>
      <c r="L3" s="87" t="str">
        <f>IFERROR(VLOOKUP(D3,DB!A:I,9,0),"")</f>
        <v>Latis</v>
      </c>
    </row>
    <row r="4" spans="1:16" ht="30.75">
      <c r="A4" s="108" t="s">
        <v>39120</v>
      </c>
      <c r="B4" s="108" t="str">
        <f>IFERROR(VLOOKUP(D4,DB!A:K,11,0),"")</f>
        <v>R4</v>
      </c>
      <c r="C4" s="89">
        <v>1</v>
      </c>
      <c r="D4" s="87" t="s">
        <v>30448</v>
      </c>
      <c r="E4" s="90" t="s">
        <v>39106</v>
      </c>
      <c r="F4" s="91">
        <v>45997.12400462963</v>
      </c>
      <c r="G4" s="92">
        <f t="shared" ca="1" si="0"/>
        <v>0.16927627314726124</v>
      </c>
      <c r="H4" s="91">
        <v>45997.199490740742</v>
      </c>
      <c r="I4" s="108" t="str">
        <f>IFERROR(VLOOKUP(D4,DB!A:F,6,0),"")</f>
        <v>SCECO</v>
      </c>
      <c r="J4" s="108" t="str">
        <f>IFERROR(VLOOKUP(D4,DB!A:G,7,0),"")</f>
        <v>Good</v>
      </c>
      <c r="K4" s="93" t="s">
        <v>39121</v>
      </c>
      <c r="L4" s="87" t="str">
        <f>IFERROR(VLOOKUP(D4,DB!A:I,9,0),"")</f>
        <v>Latis</v>
      </c>
    </row>
    <row r="5" spans="1:16" ht="15" customHeight="1">
      <c r="A5" s="108"/>
      <c r="B5" s="108" t="str">
        <f>IFERROR(VLOOKUP(D5,DB!A:K,11,0),"")</f>
        <v/>
      </c>
      <c r="C5" s="89"/>
      <c r="D5" s="87"/>
      <c r="E5" s="90"/>
      <c r="F5" s="91"/>
      <c r="G5" s="92">
        <f t="shared" ca="1" si="0"/>
        <v>45997.293280902777</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45997.293280902777</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45997.293280902777</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ref="G8:G71" ca="1" si="1">IFERROR(NOW()-F8,"")</f>
        <v>45997.293280902777</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1"/>
        <v>45997.293280902777</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45997.293280902777</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45997.293280902777</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45997.293280902777</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45997.293280902777</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45997.293280902777</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45997.293280902777</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45997.293280902777</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45997.293280902777</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45997.293280902777</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45997.293280902777</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45997.293280902777</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45997.293280902777</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45997.293280902777</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45997.293280902777</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45997.293280902777</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45997.293280902777</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45997.293280902777</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45997.293280902777</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45997.293280902777</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45997.293280902777</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45997.293280902777</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45997.293280902777</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45997.293280902777</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45997.293280902777</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45997.293280902777</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45997.293280902777</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45997.293280902777</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45997.293280902777</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45997.293280902777</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45997.293280902777</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45997.293280902777</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45997.293280902777</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45997.293280902777</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45997.293280902777</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45997.293280902777</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45997.293280902777</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45997.293280902777</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45997.293280902777</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45997.293280902777</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45997.293280902777</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45997.293280902777</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45997.293280902777</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45997.293280902777</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45997.293280902777</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45997.293280902777</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45997.293280902777</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45997.293280902777</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45997.293280902777</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45997.293280902777</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45997.293280902777</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45997.293280902777</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45997.293280902777</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45997.293280902777</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45997.293280902777</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45997.293280902777</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45997.293280902777</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45997.293280902777</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45997.293280902777</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45997.293280902777</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45997.293280902777</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45997.293280902777</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45997.293280902777</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ref="G72:G135" ca="1" si="2">IFERROR(NOW()-F72,"")</f>
        <v>45997.293280902777</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2"/>
        <v>45997.293280902777</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45997.293280902777</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45997.293280902777</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45997.293280902777</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45997.293280902777</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45997.293280902777</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45997.293280902777</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45997.293280902777</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45997.293280902777</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45997.293280902777</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45997.293280902777</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45997.293280902777</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45997.293280902777</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45997.293280902777</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45997.293280902777</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45997.293280902777</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45997.293280902777</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45997.293280902777</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45997.293280902777</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45997.293280902777</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45997.293280902777</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45997.293280902777</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45997.293280902777</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45997.293280902777</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45997.293280902777</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45997.293280902777</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45997.293280902777</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45997.293280902777</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45997.293280902777</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45997.293280902777</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45997.293280902777</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45997.293280902777</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45997.293280902777</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45997.293280902777</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45997.293280902777</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45997.293280902777</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45997.293280902777</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45997.293280902777</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45997.293280902777</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45997.293280902777</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45997.293280902777</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45997.293280902777</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45997.293280902777</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45997.293280902777</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45997.293280902777</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45997.293280902777</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45997.293280902777</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45997.293280902777</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45997.293280902777</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45997.293280902777</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45997.293280902777</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45997.293280902777</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45997.293280902777</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45997.293280902777</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45997.293280902777</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45997.293280902777</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45997.293280902777</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45997.293280902777</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45997.293280902777</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45997.293280902777</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45997.293280902777</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45997.293280902777</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45997.293280902777</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ref="G136:G181" ca="1" si="3">IFERROR(NOW()-F136,"")</f>
        <v>45997.293280902777</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3"/>
        <v>45997.293280902777</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45997.293280902777</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45997.293280902777</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45997.293280902777</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45997.293280902777</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45997.293280902777</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45997.293280902777</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45997.293280902777</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45997.293280902777</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45997.293280902777</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45997.293280902777</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45997.293280902777</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45997.293280902777</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45997.293280902777</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45997.293280902777</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45997.293280902777</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45997.293280902777</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45997.293280902777</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45997.293280902777</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45997.293280902777</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45997.293280902777</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45997.293280902777</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45997.293280902777</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45997.293280902777</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45997.293280902777</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45997.293280902777</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45997.293280902777</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45997.293280902777</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45997.293280902777</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45997.293280902777</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45997.293280902777</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45997.293280902777</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45997.293280902777</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45997.293280902777</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45997.293280902777</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45997.293280902777</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45997.293280902777</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45997.293280902777</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45997.293280902777</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45997.293280902777</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45997.293280902777</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45997.293280902777</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45997.293280902777</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45997.293280902777</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45997.293280902777</v>
      </c>
      <c r="H181" s="91"/>
      <c r="I181" s="108" t="str">
        <f>IFERROR(VLOOKUP(D181,DB!A:F,6,0),"")</f>
        <v/>
      </c>
      <c r="J181" s="108" t="str">
        <f>IFERROR(VLOOKUP(D181,DB!A:G,7,0),"")</f>
        <v/>
      </c>
      <c r="K181" s="93"/>
      <c r="L181" s="87" t="str">
        <f>IFERROR(VLOOKUP(D181,DB!A:I,9,0),"")</f>
        <v/>
      </c>
    </row>
  </sheetData>
  <dataValidations count="2">
    <dataValidation allowBlank="1" showInputMessage="1" showErrorMessage="1" sqref="E1" xr:uid="{A4F81451-56CC-4543-9497-104C4E44EE4B}"/>
    <dataValidation type="list" allowBlank="1" showInputMessage="1" showErrorMessage="1" sqref="E2:E1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7"/>
  <sheetViews>
    <sheetView workbookViewId="0">
      <selection activeCell="D9" sqref="D9"/>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39122</v>
      </c>
      <c r="B2" s="37" t="str">
        <f>IFERROR(VLOOKUP(D2,DB!A:K,11,0),"")</f>
        <v>R5</v>
      </c>
      <c r="C2" s="37">
        <v>3</v>
      </c>
      <c r="D2" s="101" t="s">
        <v>36085</v>
      </c>
      <c r="E2" s="37" t="s">
        <v>39106</v>
      </c>
      <c r="F2" s="38">
        <v>45891.832060185188</v>
      </c>
      <c r="G2" s="103">
        <f ca="1">IFERROR(NOW()-F2,"")</f>
        <v>105.46122071758873</v>
      </c>
      <c r="H2" s="38">
        <v>45891.790393518517</v>
      </c>
      <c r="I2" s="37" t="str">
        <f>IFERROR(VLOOKUP(D2,DB!A:F,6,0),"")</f>
        <v>Generator-SG</v>
      </c>
      <c r="J2" s="37" t="str">
        <f>IFERROR(VLOOKUP(D2,DB!A:G,7,0),"")</f>
        <v>Vandalized</v>
      </c>
      <c r="K2" s="37" t="s">
        <v>39123</v>
      </c>
      <c r="L2" s="37" t="str">
        <f>IFERROR(VLOOKUP(D2,DB!A:I,9,0),"")</f>
        <v>Latis</v>
      </c>
      <c r="M2" s="100"/>
    </row>
    <row r="3" spans="1:13" s="39" customFormat="1" ht="30.75">
      <c r="A3" s="37" t="s">
        <v>39124</v>
      </c>
      <c r="B3" s="37" t="str">
        <f>IFERROR(VLOOKUP(D3,DB!A:K,11,0),"")</f>
        <v>R5</v>
      </c>
      <c r="C3" s="37">
        <v>1</v>
      </c>
      <c r="D3" s="37" t="s">
        <v>33407</v>
      </c>
      <c r="E3" s="37" t="s">
        <v>39109</v>
      </c>
      <c r="F3" s="38">
        <v>45926.188877314817</v>
      </c>
      <c r="G3" s="103">
        <f t="shared" ref="G3" ca="1" si="0">IFERROR(NOW()-F3,"")</f>
        <v>71.104403587960405</v>
      </c>
      <c r="H3" s="38">
        <v>45926.158159722225</v>
      </c>
      <c r="I3" s="37" t="str">
        <f>IFERROR(VLOOKUP(D3,DB!A:F,6,0),"")</f>
        <v>SCECO</v>
      </c>
      <c r="J3" s="37" t="str">
        <f>IFERROR(VLOOKUP(D3,DB!A:G,7,0),"")</f>
        <v>Good</v>
      </c>
      <c r="K3" s="37" t="s">
        <v>39125</v>
      </c>
      <c r="L3" s="37" t="str">
        <f>IFERROR(VLOOKUP(D3,DB!A:I,9,0),"")</f>
        <v>Latis</v>
      </c>
      <c r="M3" s="100"/>
    </row>
    <row r="4" spans="1:13" s="39" customFormat="1" ht="45.75" customHeight="1">
      <c r="A4" s="104" t="s">
        <v>39126</v>
      </c>
      <c r="B4" s="104" t="str">
        <f>IFERROR(VLOOKUP(D4,DB!A:K,11,0),"")</f>
        <v>R5</v>
      </c>
      <c r="C4" s="104">
        <v>1</v>
      </c>
      <c r="D4" s="104" t="s">
        <v>34832</v>
      </c>
      <c r="E4" s="104" t="s">
        <v>39109</v>
      </c>
      <c r="F4" s="105">
        <v>45948.661111111112</v>
      </c>
      <c r="G4" s="106">
        <f t="shared" ref="G4" ca="1" si="1">IFERROR(NOW()-F4,"")</f>
        <v>48.632169791664637</v>
      </c>
      <c r="H4" s="105">
        <v>45948.661111111112</v>
      </c>
      <c r="I4" s="104" t="str">
        <f>IFERROR(VLOOKUP(D4,DB!A:F,6,0),"")</f>
        <v>SCECO</v>
      </c>
      <c r="J4" s="104" t="str">
        <f>IFERROR(VLOOKUP(D4,DB!A:G,7,0),"")</f>
        <v>Dead</v>
      </c>
      <c r="K4" s="104" t="s">
        <v>39127</v>
      </c>
      <c r="L4" s="104" t="str">
        <f>IFERROR(VLOOKUP(D4,DB!A:I,9,0),"")</f>
        <v>Latis</v>
      </c>
    </row>
    <row r="5" spans="1:13" s="39" customFormat="1" ht="30.75">
      <c r="A5" s="104" t="s">
        <v>39128</v>
      </c>
      <c r="B5" s="104" t="str">
        <f>IFERROR(VLOOKUP(D5,DB!A:K,11,0),"")</f>
        <v>R5</v>
      </c>
      <c r="C5" s="104">
        <v>1</v>
      </c>
      <c r="D5" s="104" t="s">
        <v>36592</v>
      </c>
      <c r="E5" s="104" t="s">
        <v>39106</v>
      </c>
      <c r="F5" s="105">
        <v>45981.373298611114</v>
      </c>
      <c r="G5" s="106">
        <f ca="1">IFERROR(NOW()-F5,"")</f>
        <v>15.919982291663473</v>
      </c>
      <c r="H5" s="133">
        <v>45981.360798611109</v>
      </c>
      <c r="I5" s="104" t="str">
        <f>IFERROR(VLOOKUP(D5,DB!A:F,6,0),"")</f>
        <v>SCECO</v>
      </c>
      <c r="J5" s="104" t="str">
        <f>IFERROR(VLOOKUP(D5,DB!A:G,7,0),"")</f>
        <v>Dead</v>
      </c>
      <c r="K5" s="104" t="s">
        <v>39129</v>
      </c>
      <c r="L5" s="104" t="str">
        <f>IFERROR(VLOOKUP(D5,DB!A:I,9,0),"")</f>
        <v>Latis</v>
      </c>
    </row>
    <row r="6" spans="1:13" ht="18.75" customHeight="1">
      <c r="A6" s="37" t="s">
        <v>39130</v>
      </c>
      <c r="B6" s="37" t="str">
        <f>IFERROR(VLOOKUP(D6,DB!A:K,11,0),"")</f>
        <v>R5</v>
      </c>
      <c r="C6" s="37">
        <v>1</v>
      </c>
      <c r="D6" s="37" t="s">
        <v>37850</v>
      </c>
      <c r="E6" s="37" t="s">
        <v>39106</v>
      </c>
      <c r="F6" s="38">
        <v>45997.107442129629</v>
      </c>
      <c r="G6" s="132">
        <f t="shared" ref="G6:G17" ca="1" si="2">IFERROR(NOW()-F6,"")</f>
        <v>0.18583877314813435</v>
      </c>
      <c r="H6" s="38">
        <v>45997.093553240738</v>
      </c>
      <c r="I6" s="37" t="str">
        <f>IFERROR(VLOOKUP(D6,DB!A:F,6,0),"")</f>
        <v>SCECO</v>
      </c>
      <c r="J6" s="37" t="str">
        <f>IFERROR(VLOOKUP(D6,DB!A:G,7,0),"")</f>
        <v>In progress</v>
      </c>
      <c r="K6" s="37" t="s">
        <v>39131</v>
      </c>
      <c r="L6" s="37" t="str">
        <f>IFERROR(VLOOKUP(D6,DB!A:I,9,0),"")</f>
        <v>Latis</v>
      </c>
    </row>
    <row r="7" spans="1:13">
      <c r="A7"/>
      <c r="B7" s="101" t="str">
        <f>IFERROR(VLOOKUP(D7,DB!A:K,11,0),"")</f>
        <v/>
      </c>
      <c r="C7" s="37"/>
      <c r="D7" s="37"/>
      <c r="E7" s="37"/>
      <c r="F7" s="133"/>
      <c r="G7" s="103">
        <f ca="1">IFERROR(NOW()-F7,"")</f>
        <v>45997.293280902777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45997.293280902777</v>
      </c>
      <c r="H8" s="38"/>
      <c r="I8" s="37" t="str">
        <f>IFERROR(VLOOKUP(D8,DB!A:F,6,0),"")</f>
        <v/>
      </c>
      <c r="J8" s="37" t="str">
        <f>IFERROR(VLOOKUP(D8,DB!A:G,7,0),"")</f>
        <v/>
      </c>
      <c r="K8" s="37"/>
      <c r="L8" s="37" t="str">
        <f>IFERROR(VLOOKUP(D8,DB!A:I,9,0),"")</f>
        <v/>
      </c>
    </row>
    <row r="9" spans="1:13">
      <c r="A9" s="37"/>
      <c r="B9" s="37" t="str">
        <f>IFERROR(VLOOKUP(D9,DB!A:K,11,0),"")</f>
        <v/>
      </c>
      <c r="C9" s="37"/>
      <c r="D9" s="101"/>
      <c r="E9" s="37"/>
      <c r="F9" s="38"/>
      <c r="G9" s="132">
        <f t="shared" ca="1" si="2"/>
        <v>45997.293280902777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45997.293280902777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45997.293280902777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45997.293280902777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45997.293280902777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45997.293280902777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45997.293280902777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45997.293280902777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45997.293280902777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ref="G18:G49" ca="1" si="3">IFERROR(NOW()-F18,"")</f>
        <v>45997.293280902777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3"/>
        <v>45997.293280902777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45997.293280902777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45997.293280902777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45997.293280902777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45997.293280902777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45997.293280902777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45997.293280902777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45997.293280902777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45997.293280902777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45997.293280902777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45997.293280902777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45997.293280902777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45997.293280902777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45997.293280902777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45997.293280902777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45997.293280902777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45997.293280902777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45997.293280902777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45997.293280902777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45997.293280902777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45997.293280902777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45997.293280902777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45997.293280902777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45997.293280902777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45997.293280902777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45997.293280902777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45997.293280902777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45997.293280902777</v>
      </c>
      <c r="H46" s="38"/>
      <c r="I46" s="37" t="str">
        <f>IFERROR(VLOOKUP(D46,DB!A:F,6,0),"")</f>
        <v/>
      </c>
      <c r="J46" s="37" t="str">
        <f>IFERROR(VLOOKUP(D46,DB!A:G,7,0),"")</f>
        <v/>
      </c>
      <c r="K46" s="37"/>
      <c r="L46" s="37" t="str">
        <f>IFERROR(VLOOKUP(D46,DB!A:I,9,0),"")</f>
        <v/>
      </c>
    </row>
    <row r="47" spans="1:12">
      <c r="A47" s="147"/>
      <c r="B47" s="147" t="str">
        <f>IFERROR(VLOOKUP(D47,DB!A:K,11,0),"")</f>
        <v/>
      </c>
      <c r="C47" s="147"/>
      <c r="D47" s="147"/>
      <c r="E47" s="147"/>
      <c r="F47" s="148"/>
      <c r="G47" s="149">
        <f t="shared" ca="1" si="3"/>
        <v>45997.293280902777</v>
      </c>
      <c r="H47" s="148"/>
      <c r="I47" s="147" t="str">
        <f>IFERROR(VLOOKUP(D47,DB!A:F,6,0),"")</f>
        <v/>
      </c>
      <c r="J47" s="147" t="str">
        <f>IFERROR(VLOOKUP(D47,DB!A:G,7,0),"")</f>
        <v/>
      </c>
      <c r="K47" s="147"/>
      <c r="L47" s="147" t="str">
        <f>IFERROR(VLOOKUP(D47,DB!A:I,9,0),"")</f>
        <v/>
      </c>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5"/>
  <sheetViews>
    <sheetView workbookViewId="0">
      <selection activeCell="H3" sqref="H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49" ca="1" si="0">IFERROR(NOW()-F2,"-")</f>
        <v>45997.293280902777</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45997.293280902777</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45997.293280902777</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45997.293280902777</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45997.293280902777</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45997.293280902777</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45997.293280902777</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45997.293280902777</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45997.293280902777</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45997.293280902777</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45997.293280902777</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45997.293280902777</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45997.293280902777</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45997.293280902777</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45997.293280902777</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45997.293280902777</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45997.293280902777</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45997.293280902777</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45997.293280902777</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45997.293280902777</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45997.293280902777</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45997.293280902777</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45997.293280902777</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45997.293280902777</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45997.293280902777</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45997.293280902777</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45997.293280902777</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45997.293280902777</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45997.293280902777</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45997.293280902777</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45997.293280902777</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45997.293280902777</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45997.293280902777</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45997.293280902777</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45997.293280902777</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45997.293280902777</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45997.293280902777</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45997.293280902777</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45997.293280902777</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45997.293280902777</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45997.293280902777</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45997.293280902777</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45997.293280902777</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45997.293280902777</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45997.293280902777</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45997.293280902777</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45997.293280902777</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45997.293280902777</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ref="G50:G113" ca="1" si="1">IFERROR(NOW()-F50,"-")</f>
        <v>45997.293280902777</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45997.293280902777</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45997.293280902777</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45997.293280902777</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45997.293280902777</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45997.293280902777</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45997.293280902777</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45997.293280902777</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45997.293280902777</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45997.293280902777</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45997.293280902777</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45997.293280902777</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45997.293280902777</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45997.293280902777</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45997.293280902777</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45997.293280902777</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45997.293280902777</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45997.293280902777</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45997.293280902777</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45997.293280902777</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45997.293280902777</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45997.293280902777</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45997.293280902777</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45997.293280902777</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45997.293280902777</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45997.293280902777</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45997.293280902777</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45997.293280902777</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45997.293280902777</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45997.293280902777</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45997.293280902777</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45997.293280902777</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45997.293280902777</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45997.293280902777</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45997.293280902777</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45997.293280902777</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45997.293280902777</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45997.293280902777</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45997.293280902777</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45997.293280902777</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45997.293280902777</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45997.293280902777</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45997.293280902777</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45997.293280902777</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45997.293280902777</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45997.293280902777</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45997.293280902777</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45997.293280902777</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45997.293280902777</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45997.293280902777</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45997.293280902777</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45997.293280902777</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45997.293280902777</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45997.293280902777</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45997.293280902777</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45997.293280902777</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45997.293280902777</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45997.293280902777</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45997.293280902777</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45997.293280902777</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45997.293280902777</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45997.293280902777</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45997.293280902777</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45997.293280902777</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ref="G114:G177" ca="1" si="2">IFERROR(NOW()-F114,"-")</f>
        <v>45997.293280902777</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45997.293280902777</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45997.293280902777</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45997.293280902777</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45997.293280902777</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45997.293280902777</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45997.293280902777</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45997.293280902777</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45997.293280902777</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45997.293280902777</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45997.293280902777</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45997.293280902777</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45997.293280902777</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45997.293280902777</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45997.293280902777</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45997.293280902777</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45997.293280902777</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45997.293280902777</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45997.293280902777</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45997.293280902777</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45997.293280902777</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45997.293280902777</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45997.293280902777</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45997.293280902777</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45997.293280902777</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45997.293280902777</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45997.293280902777</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45997.293280902777</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45997.293280902777</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45997.293280902777</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45997.293280902777</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45997.293280902777</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45997.293280902777</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45997.293280902777</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45997.293280902777</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45997.293280902777</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45997.293280902777</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45997.293280902777</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45997.293280902777</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45997.293280902777</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45997.293280902777</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45997.293280902777</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45997.293280902777</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45997.293280902777</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45997.293280902777</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45997.293280902777</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45997.293280902777</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45997.293280902777</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45997.293280902777</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45997.293280902777</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45997.293280902777</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45997.293280902777</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45997.293280902777</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45997.293280902777</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45997.293280902777</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45997.293280902777</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45997.293280902777</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45997.293280902777</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45997.293280902777</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45997.293280902777</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45997.293280902777</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45997.293280902777</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45997.293280902777</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45997.293280902777</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ref="G178:G241" ca="1" si="3">IFERROR(NOW()-F178,"-")</f>
        <v>45997.293280902777</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45997.293280902777</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45997.293280902777</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45997.293280902777</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45997.293280902777</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45997.293280902777</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45997.293280902777</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45997.293280902777</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45997.293280902777</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45997.293280902777</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45997.293280902777</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45997.293280902777</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45997.293280902777</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45997.293280902777</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45997.293280902777</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45997.293280902777</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45997.293280902777</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45997.293280902777</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45997.293280902777</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45997.293280902777</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45997.293280902777</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45997.293280902777</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45997.293280902777</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45997.293280902777</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45997.293280902777</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45997.293280902777</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45997.293280902777</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45997.293280902777</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45997.293280902777</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45997.293280902777</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45997.293280902777</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45997.293280902777</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45997.293280902777</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45997.293280902777</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45997.293280902777</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45997.293280902777</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45997.293280902777</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45997.293280902777</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45997.293280902777</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45997.293280902777</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45997.293280902777</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45997.293280902777</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45997.293280902777</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45997.293280902777</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45997.293280902777</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45997.293280902777</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45997.293280902777</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45997.293280902777</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45997.293280902777</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45997.293280902777</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45997.293280902777</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45997.293280902777</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45997.293280902777</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45997.293280902777</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45997.293280902777</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45997.293280902777</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45997.293280902777</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45997.293280902777</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45997.293280902777</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45997.293280902777</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45997.293280902777</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45997.293280902777</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45997.293280902777</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45997.293280902777</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ref="G242:G305" ca="1" si="4">IFERROR(NOW()-F242,"-")</f>
        <v>45997.293280902777</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45997.293280902777</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45997.293280902777</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45997.293280902777</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45997.293280902777</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45997.293280902777</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45997.293280902777</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45997.293280902777</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45997.293280902777</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45997.293280902777</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45997.293280902777</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45997.293280902777</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45997.293280902777</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45997.293280902777</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45997.293280902777</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45997.293280902777</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45997.293280902777</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45997.293280902777</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45997.293280902777</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45997.293280902777</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45997.293280902777</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45997.293280902777</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45997.293280902777</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45997.293280902777</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45997.293280902777</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45997.293280902777</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45997.293280902777</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45997.293280902777</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45997.293280902777</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45997.293280902777</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45997.293280902777</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45997.293280902777</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45997.293280902777</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45997.293280902777</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45997.293280902777</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45997.293280902777</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45997.293280902777</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45997.293280902777</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45997.293280902777</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45997.293280902777</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45997.293280902777</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45997.293280902777</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45997.293280902777</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45997.293280902777</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45997.293280902777</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45997.293280902777</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45997.293280902777</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45997.293280902777</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45997.293280902777</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45997.293280902777</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45997.293280902777</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45997.293280902777</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45997.293280902777</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45997.293280902777</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45997.293280902777</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45997.293280902777</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45997.293280902777</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45997.293280902777</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45997.293280902777</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45997.293280902777</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45997.293280902777</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45997.293280902777</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45997.293280902777</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45997.293280902777</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ref="G306:G369" ca="1" si="5">IFERROR(NOW()-F306,"-")</f>
        <v>45997.293280902777</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45997.293280902777</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45997.293280902777</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45997.293280902777</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45997.293280902777</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45997.293280902777</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45997.293280902777</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45997.293280902777</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45997.293280902777</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45997.293280902777</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45997.293280902777</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45997.293280902777</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45997.293280902777</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45997.293280902777</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45997.293280902777</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45997.293280902777</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45997.293280902777</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45997.293280902777</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45997.293280902777</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45997.293280902777</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45997.293280902777</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45997.293280902777</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45997.293280902777</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45997.293280902777</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45997.293280902777</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45997.293280902777</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45997.293280902777</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45997.293280902777</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45997.293280902777</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45997.293280902777</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45997.293280902777</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45997.293280902777</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45997.293280902777</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45997.293280902777</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45997.293280902777</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45997.293280902777</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45997.293280902777</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45997.293280902777</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45997.293280902777</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45997.293280902777</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45997.293280902777</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45997.293280902777</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45997.293280902777</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45997.293280902777</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45997.293280902777</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45997.293280902777</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45997.293280902777</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45997.293280902777</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45997.293280902777</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45997.293280902777</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45997.293280902777</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45997.293280902777</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45997.293280902777</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45997.293280902777</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45997.293280902777</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45997.293280902777</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45997.293280902777</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45997.293280902777</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45997.293280902777</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45997.293280902777</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45997.293280902777</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45997.293280902777</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45997.293280902777</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45997.293280902777</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ref="G370:G433" ca="1" si="6">IFERROR(NOW()-F370,"-")</f>
        <v>45997.293280902777</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45997.293280902777</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45997.293280902777</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45997.293280902777</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45997.293280902777</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45997.293280902777</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45997.293280902777</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45997.293280902777</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45997.293280902777</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45997.293280902777</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45997.293280902777</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45997.293280902777</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45997.293280902777</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45997.293280902777</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45997.293280902777</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45997.293280902777</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45997.293280902777</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45997.293280902777</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45997.293280902777</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45997.293280902777</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45997.293280902777</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45997.293280902777</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45997.293280902777</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45997.293280902777</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45997.293280902777</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45997.293280902777</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45997.293280902777</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45997.293280902777</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45997.293280902777</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45997.293280902777</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45997.293280902777</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45997.293280902777</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45997.293280902777</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45997.293280902777</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45997.293280902777</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45997.293280902777</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45997.293280902777</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45997.293280902777</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45997.293280902777</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45997.293280902777</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45997.293280902777</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45997.293280902777</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45997.293280902777</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45997.293280902777</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45997.293280902777</v>
      </c>
      <c r="H414" s="118"/>
      <c r="I414" s="116" t="str">
        <f>IFERROR(VLOOKUP(D414,DB!A:F,6,0),"")</f>
        <v/>
      </c>
      <c r="J414" s="116" t="str">
        <f>IFERROR(VLOOKUP(D414,DB!A:G,7,0),"")</f>
        <v/>
      </c>
      <c r="K414" s="119"/>
      <c r="L414" s="134" t="str">
        <f>IFERROR(VLOOKUP(D414,DB!A:I,9,0),"")</f>
        <v/>
      </c>
    </row>
    <row r="415" spans="1:12" ht="31.5" customHeight="1">
      <c r="A415" s="140"/>
      <c r="B415" s="141" t="str">
        <f>IFERROR(VLOOKUP(D415,DB!A:K,11,0),"")</f>
        <v/>
      </c>
      <c r="C415" s="142"/>
      <c r="D415" s="141"/>
      <c r="E415" s="139"/>
      <c r="F415" s="143"/>
      <c r="G415" s="144">
        <f t="shared" ca="1" si="6"/>
        <v>45997.293280902777</v>
      </c>
      <c r="H415" s="143"/>
      <c r="I415" s="141" t="str">
        <f>IFERROR(VLOOKUP(D415,DB!A:F,6,0),"")</f>
        <v/>
      </c>
      <c r="J415" s="141" t="str">
        <f>IFERROR(VLOOKUP(D415,DB!A:G,7,0),"")</f>
        <v/>
      </c>
      <c r="K415" s="145"/>
      <c r="L415" s="146" t="str">
        <f>IFERROR(VLOOKUP(D415,DB!A:I,9,0),"")</f>
        <v/>
      </c>
    </row>
  </sheetData>
  <dataValidations count="2">
    <dataValidation allowBlank="1" showInputMessage="1" showErrorMessage="1" sqref="E1" xr:uid="{9E1BC488-8814-4F8A-8DBE-742B3278AB71}"/>
    <dataValidation type="list" allowBlank="1" showInputMessage="1" showErrorMessage="1" sqref="E2:E4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2025-12-06T04:04:28Z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